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сессия\"/>
    </mc:Choice>
  </mc:AlternateContent>
  <bookViews>
    <workbookView xWindow="0" yWindow="0" windowWidth="20490" windowHeight="7755"/>
  </bookViews>
  <sheets>
    <sheet name="Лист1" sheetId="1" r:id="rId1"/>
    <sheet name="Лист2" sheetId="2" r:id="rId2"/>
    <sheet name="Лист3" sheetId="3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2" i="1" l="1"/>
  <c r="C32" i="1"/>
  <c r="D135" i="1"/>
  <c r="C135" i="1"/>
  <c r="D49" i="1"/>
  <c r="C49" i="1"/>
  <c r="E32" i="1" l="1"/>
  <c r="D82" i="1"/>
  <c r="C82" i="1"/>
  <c r="D126" i="1"/>
  <c r="C126" i="1"/>
  <c r="C62" i="1" l="1"/>
  <c r="C5" i="3" l="1"/>
  <c r="C6" i="3"/>
  <c r="C7" i="3"/>
  <c r="C8" i="3"/>
  <c r="C9" i="3"/>
  <c r="C10" i="3"/>
  <c r="C11" i="3"/>
  <c r="C12" i="3"/>
  <c r="C13" i="3"/>
  <c r="C4" i="3"/>
  <c r="F15" i="3"/>
  <c r="E15" i="3"/>
  <c r="D15" i="3"/>
  <c r="G15" i="3"/>
  <c r="C15" i="3" l="1"/>
  <c r="D110" i="1" l="1"/>
  <c r="C110" i="1"/>
  <c r="D62" i="1"/>
  <c r="C136" i="1" l="1"/>
  <c r="E126" i="1"/>
  <c r="E49" i="1"/>
  <c r="C138" i="1" l="1"/>
  <c r="E110" i="1"/>
  <c r="E135" i="1"/>
  <c r="E62" i="1"/>
  <c r="E82" i="1"/>
  <c r="D136" i="1" l="1"/>
  <c r="D138" i="1" l="1"/>
  <c r="E138" i="1" s="1"/>
  <c r="E136" i="1"/>
  <c r="B62" i="1"/>
  <c r="B135" i="1"/>
  <c r="B110" i="1"/>
  <c r="B126" i="1"/>
  <c r="B82" i="1"/>
  <c r="B49" i="1"/>
  <c r="B136" i="1" l="1"/>
</calcChain>
</file>

<file path=xl/sharedStrings.xml><?xml version="1.0" encoding="utf-8"?>
<sst xmlns="http://schemas.openxmlformats.org/spreadsheetml/2006/main" count="353" uniqueCount="260">
  <si>
    <t>№</t>
  </si>
  <si>
    <t>аталышы</t>
  </si>
  <si>
    <t>сумма</t>
  </si>
  <si>
    <t>ДДУ сары-Булак</t>
  </si>
  <si>
    <t>хоз товар</t>
  </si>
  <si>
    <t>спорт зал кайырма</t>
  </si>
  <si>
    <t>спорт инвентарь</t>
  </si>
  <si>
    <t>монолдор дду</t>
  </si>
  <si>
    <t>сш.Талды-Булак</t>
  </si>
  <si>
    <t>6 конвектор</t>
  </si>
  <si>
    <t>сш.Бекитай</t>
  </si>
  <si>
    <t>хоз товары</t>
  </si>
  <si>
    <t>көмүр бастырма</t>
  </si>
  <si>
    <t>продукты питания</t>
  </si>
  <si>
    <t>тосмо мектеп</t>
  </si>
  <si>
    <t>интернет мектеп</t>
  </si>
  <si>
    <t>Эксковатор алуу</t>
  </si>
  <si>
    <t>Сосновка</t>
  </si>
  <si>
    <t>айыл</t>
  </si>
  <si>
    <t>мектеп</t>
  </si>
  <si>
    <t>бала-бакча</t>
  </si>
  <si>
    <t>фап</t>
  </si>
  <si>
    <t>клуб</t>
  </si>
  <si>
    <t>гсв</t>
  </si>
  <si>
    <t>Сары-Булак</t>
  </si>
  <si>
    <t>монолдор</t>
  </si>
  <si>
    <t>Кайырма</t>
  </si>
  <si>
    <t>спорт зал</t>
  </si>
  <si>
    <t>ФАП</t>
  </si>
  <si>
    <t>Бөксө-Жол</t>
  </si>
  <si>
    <t>Бекитай</t>
  </si>
  <si>
    <t>заявка</t>
  </si>
  <si>
    <t>берди</t>
  </si>
  <si>
    <t>питания</t>
  </si>
  <si>
    <t>көмуркана</t>
  </si>
  <si>
    <t>канцхоз товар</t>
  </si>
  <si>
    <t>подвал зал</t>
  </si>
  <si>
    <t>телевиз итд</t>
  </si>
  <si>
    <t>спорт инветарь</t>
  </si>
  <si>
    <t>уличн турник</t>
  </si>
  <si>
    <t>насос</t>
  </si>
  <si>
    <t>столов</t>
  </si>
  <si>
    <t>тест</t>
  </si>
  <si>
    <t>турнир</t>
  </si>
  <si>
    <t>тренер</t>
  </si>
  <si>
    <t>инвентарь</t>
  </si>
  <si>
    <t>сбор</t>
  </si>
  <si>
    <t>тренажер</t>
  </si>
  <si>
    <t>ремонт</t>
  </si>
  <si>
    <t>канц товар</t>
  </si>
  <si>
    <t>ФАП бөксө-Жол</t>
  </si>
  <si>
    <t>муз товар</t>
  </si>
  <si>
    <t>стол</t>
  </si>
  <si>
    <t>товар</t>
  </si>
  <si>
    <t>кайырма айыл</t>
  </si>
  <si>
    <t>сш.Сосновка</t>
  </si>
  <si>
    <t>колосок</t>
  </si>
  <si>
    <t>жашылдандыруу</t>
  </si>
  <si>
    <t>%</t>
  </si>
  <si>
    <t>рем.детск.площадка</t>
  </si>
  <si>
    <t>Айтпай көч.башы столба</t>
  </si>
  <si>
    <t>телев, ноутб, принтер</t>
  </si>
  <si>
    <t>мектеп автобус ремонт</t>
  </si>
  <si>
    <t>хоз.канц.товар</t>
  </si>
  <si>
    <t>турнир Молтоев Жокин</t>
  </si>
  <si>
    <t>Канцтовар,хозтовар</t>
  </si>
  <si>
    <t>Ар кандай майрамдык иш-чаралар</t>
  </si>
  <si>
    <t>Материалдык жардам</t>
  </si>
  <si>
    <t>ГСМ (бензин,дизтопливо)</t>
  </si>
  <si>
    <t>сметчик,технадзор акысы</t>
  </si>
  <si>
    <t>Госрегистр,архитектура</t>
  </si>
  <si>
    <t>Интернет,телефон акысы</t>
  </si>
  <si>
    <t>Транспорт,командировка чыгымдары</t>
  </si>
  <si>
    <t>Сооплата безработным</t>
  </si>
  <si>
    <t>Ар кандай чыгым.(компьют.ондоо,газета)</t>
  </si>
  <si>
    <t>ремонт суу түтүктөрү</t>
  </si>
  <si>
    <t xml:space="preserve">  </t>
  </si>
  <si>
    <t>Айлык акы</t>
  </si>
  <si>
    <t>Соц.фонд</t>
  </si>
  <si>
    <t>Көмүр</t>
  </si>
  <si>
    <t>Айылдарга видеокамера коюуу</t>
  </si>
  <si>
    <t>2 мектеп,1 спортзал,ДК,2 ДДУ</t>
  </si>
  <si>
    <t>Аппарат,ДК,библиот.контракт</t>
  </si>
  <si>
    <t>Бөксө-Жол айылына</t>
  </si>
  <si>
    <t>Бекитай айылы</t>
  </si>
  <si>
    <t>АӨ жалпы</t>
  </si>
  <si>
    <t>Бөксө-Жол  айылы</t>
  </si>
  <si>
    <t>Сосновка айылы</t>
  </si>
  <si>
    <t>Кайырма айылы</t>
  </si>
  <si>
    <t>Сары-Булак айылы</t>
  </si>
  <si>
    <t>Компьютер,ноутбук сатып алуу 5 даана</t>
  </si>
  <si>
    <t>а/өкмөт  кызматкерлерге</t>
  </si>
  <si>
    <t>4 бала-бакчага тамак-аш акысы</t>
  </si>
  <si>
    <t>Жалпы бюджет</t>
  </si>
  <si>
    <t>Союз МСУ</t>
  </si>
  <si>
    <t>1% доходдон</t>
  </si>
  <si>
    <t>СШ Талды-Булак</t>
  </si>
  <si>
    <t>задолж.за оформ.стенд</t>
  </si>
  <si>
    <t>сумма заявка</t>
  </si>
  <si>
    <t>6 айылга*5=30*10=300,0 м.сом</t>
  </si>
  <si>
    <t>а/о, +20,0 зем.соц.комиссия</t>
  </si>
  <si>
    <t>муниц.обьектерди мыйзамд</t>
  </si>
  <si>
    <t>Жайыл пресс,К-туу,Чуй баян</t>
  </si>
  <si>
    <t>а/о,мектеп,бала-бакча,ДК</t>
  </si>
  <si>
    <t>өздүк салым,рай.фонд</t>
  </si>
  <si>
    <t>афган,1-июнь,карылар ж.б.</t>
  </si>
  <si>
    <t>Сосновка а. В-Октябр к. ВЛ-0,4кВ орнотуу</t>
  </si>
  <si>
    <t>Интенсивдүү жер жемиш тоңдур кеңейтүү</t>
  </si>
  <si>
    <t xml:space="preserve">Таза-суу акысы </t>
  </si>
  <si>
    <t>Ремонт иштери(котельный,имарат ж.б.)</t>
  </si>
  <si>
    <t>а/кенеш кабинет</t>
  </si>
  <si>
    <t>15%,2%;</t>
  </si>
  <si>
    <t>Ар кандай чыгымдар</t>
  </si>
  <si>
    <t>НСШ моңолдор</t>
  </si>
  <si>
    <t>моңолдор айылы</t>
  </si>
  <si>
    <t>Монолдор ФАП</t>
  </si>
  <si>
    <t>Обогрев.ноутб.принтер</t>
  </si>
  <si>
    <t>Сары-Булак СШ</t>
  </si>
  <si>
    <t>Сары-Булак ФАП</t>
  </si>
  <si>
    <t>Сары-Булак библиотека</t>
  </si>
  <si>
    <t>Тегерегин тосуу,эшик</t>
  </si>
  <si>
    <t>ноутбук,принтер.</t>
  </si>
  <si>
    <t>Ички жол ондоо ГСМ</t>
  </si>
  <si>
    <t>Сосновка СШ</t>
  </si>
  <si>
    <t>СШ кабинет Тамара эже</t>
  </si>
  <si>
    <t xml:space="preserve">Жалпы 6 айыл боюнча </t>
  </si>
  <si>
    <t>ирригация тазалоо ГСМ</t>
  </si>
  <si>
    <t>Соц.обьект мамлекет.камсыздандыруу</t>
  </si>
  <si>
    <t>проек,видеокам.хоз тов, итд</t>
  </si>
  <si>
    <t>наименование</t>
  </si>
  <si>
    <t>общ</t>
  </si>
  <si>
    <t>Стим</t>
  </si>
  <si>
    <t>Обл Ф</t>
  </si>
  <si>
    <t>Рай Ф</t>
  </si>
  <si>
    <t>ао</t>
  </si>
  <si>
    <t>итого:</t>
  </si>
  <si>
    <t>Кайырма айылынын а/б төшөлмөсү</t>
  </si>
  <si>
    <t>Сосновка, Моңолдор а/на варк аут горка орнотуу</t>
  </si>
  <si>
    <t>Кайырма айылынын Келечек к. ВЛ-04 орнотуу</t>
  </si>
  <si>
    <t>Сосновка айылынын Айдарбаева к. ВЛ-04 орнотуу</t>
  </si>
  <si>
    <t>Сары-Булак айылынын Кожомбердиев к.жарыктандыруу</t>
  </si>
  <si>
    <t>Сосновка айылдык милиция бөлүмүнө авто унаа алуу</t>
  </si>
  <si>
    <t>Сырттан келген долбоорлор</t>
  </si>
  <si>
    <t>жергиликтүү бюджет</t>
  </si>
  <si>
    <t>Поповый полка лотокторун оңдоо</t>
  </si>
  <si>
    <t>Набережный көчөсүнүн авариялык бетон тирөөч оңдоо</t>
  </si>
  <si>
    <t>Сосновка талааларына 10 даана бетон труба</t>
  </si>
  <si>
    <t>Сосновка айылынын палаткасына темир тезек алуу</t>
  </si>
  <si>
    <t>Сосновка көчөлөрүнө таш төгүү (Айдарбаева, Киев, Крупс..</t>
  </si>
  <si>
    <t>Сосновка күрөш залына тренажерлорду алуу</t>
  </si>
  <si>
    <t>Инвестиция тартуу боюнча адис    Смаилов Т.Р.</t>
  </si>
  <si>
    <t>С-Булак орто мектеби чатырын жабуу</t>
  </si>
  <si>
    <t>өздүк салым,(стим.гр.)</t>
  </si>
  <si>
    <t>өздүк салым (стим.грант)</t>
  </si>
  <si>
    <t>Кайырма а.спорт залдын полун ондоо</t>
  </si>
  <si>
    <t>өздүк салым (райфонд)</t>
  </si>
  <si>
    <t>Сосновка орто мектеп алдын асфальтоо</t>
  </si>
  <si>
    <t>"Колосок"бала-бакча чатырын ремонтоо</t>
  </si>
  <si>
    <t>Бөксө-Жол мектеп подв.спорт зал ондоо</t>
  </si>
  <si>
    <t>Бекитай а.мобильдик ФАП куруу</t>
  </si>
  <si>
    <t>өз салым (обл.фонд)</t>
  </si>
  <si>
    <t>Бөксө-Жол китепкана</t>
  </si>
  <si>
    <t>ички жолго труба 17 шт</t>
  </si>
  <si>
    <t xml:space="preserve">                              Талды-Булак айыл өкмөтүнүн 2026-жылга чыгаша бөлүгү</t>
  </si>
  <si>
    <t>Бөксө-Жол (балдар аянтчасын орнотуу)</t>
  </si>
  <si>
    <t>Сосновка а.(балдар аянтчасын орнотуу)</t>
  </si>
  <si>
    <t>Монолдор а.(балдар аянтчасын орнотуу)</t>
  </si>
  <si>
    <t>Кайырма а.(балдар аянтчасын орнотуу)</t>
  </si>
  <si>
    <t>Сары-Булак (балдар аянтчасын орнотуу)</t>
  </si>
  <si>
    <t>Бекитай (балдар аянтчасын орнотуу)</t>
  </si>
  <si>
    <t>2025-ж үчүн тамак-аш карызы</t>
  </si>
  <si>
    <t>Сары-Булак китепкана</t>
  </si>
  <si>
    <t>канц.хоз.товар</t>
  </si>
  <si>
    <t>терезе-парда карыз төлөө</t>
  </si>
  <si>
    <t>Заявка Дом культуры</t>
  </si>
  <si>
    <t>кошумча тайпа ачуу</t>
  </si>
  <si>
    <t>Сосновка китепкана</t>
  </si>
  <si>
    <t>тренажер (күрөш зал)</t>
  </si>
  <si>
    <t>Сосновка а.Айдарбаев к.ВЛ-0,4кВ орноту</t>
  </si>
  <si>
    <t>өздүк салым</t>
  </si>
  <si>
    <t>Талды-Булак айылы</t>
  </si>
  <si>
    <t>канц.хоз.товар,стеллаж</t>
  </si>
  <si>
    <t>ГСВ №13 Сосновка</t>
  </si>
  <si>
    <t>жаны столба орнотуу</t>
  </si>
  <si>
    <t>хоз.канц.товар, строй матер.</t>
  </si>
  <si>
    <t>дааратк,кампа,плита,холод.</t>
  </si>
  <si>
    <t>Резервдик фонд</t>
  </si>
  <si>
    <t>Граждандык коргонуу жана өзгөчө абал</t>
  </si>
  <si>
    <t>Сары-Булак бала-бакча</t>
  </si>
  <si>
    <t>Кайырма спорт зал</t>
  </si>
  <si>
    <t>Кайырма айыл</t>
  </si>
  <si>
    <t>Моңолдор айылы</t>
  </si>
  <si>
    <t>Монолдор айылы</t>
  </si>
  <si>
    <t>Монолдор бала-бакча</t>
  </si>
  <si>
    <t>НСШ Монолдор</t>
  </si>
  <si>
    <t>СШ Сосновка</t>
  </si>
  <si>
    <t>Сосновка спорт</t>
  </si>
  <si>
    <t>Сосновка тренер</t>
  </si>
  <si>
    <t>Сосновка күрөш зал</t>
  </si>
  <si>
    <t>ДК Сосновка</t>
  </si>
  <si>
    <t>Сосновка айыл</t>
  </si>
  <si>
    <t>"Колосок" бала-бакча</t>
  </si>
  <si>
    <t>Сосновка айыл Айдарбаев көч.</t>
  </si>
  <si>
    <t>Өзгөчө кырдаал алдын алуу</t>
  </si>
  <si>
    <t>Учетто турган жумушсузд.</t>
  </si>
  <si>
    <t>20 соц.обьект камсызданд.</t>
  </si>
  <si>
    <t>Сметчик,технадзор</t>
  </si>
  <si>
    <t xml:space="preserve">                            Каржы бөлүмүнүн башчысы                                                           Ж.Дуйшеналиев</t>
  </si>
  <si>
    <t>хоз.канц.тов.э/плита промыш.</t>
  </si>
  <si>
    <t>канал "Кызыл-Кыя" ремонт</t>
  </si>
  <si>
    <t>Котельный печка 1 шт</t>
  </si>
  <si>
    <t xml:space="preserve"> сбор,спартакиада</t>
  </si>
  <si>
    <t>спорт инвентарь СШ</t>
  </si>
  <si>
    <t>Кагаз,акитаж,мешок ж.б.</t>
  </si>
  <si>
    <t xml:space="preserve">мат.жардам,ар канд.иш-чара </t>
  </si>
  <si>
    <t>2 балдар аянтчасын ондоо</t>
  </si>
  <si>
    <t xml:space="preserve">Ички жолдорду ондоо </t>
  </si>
  <si>
    <t>ФАП чатырын жабуу</t>
  </si>
  <si>
    <t xml:space="preserve">ФАП Кайырма </t>
  </si>
  <si>
    <t>"Кыялкеч" бала-бакчасы</t>
  </si>
  <si>
    <t>Спорт</t>
  </si>
  <si>
    <t>Кулатуу спорт турнири май айы</t>
  </si>
  <si>
    <t>кондиционер ФАП</t>
  </si>
  <si>
    <t>хоз.канц.товар,штор,занавесь.</t>
  </si>
  <si>
    <t xml:space="preserve">СШ Сосновка </t>
  </si>
  <si>
    <t>Котельн.печка орнотуу 1шт</t>
  </si>
  <si>
    <t>Малабай көч.столба,таш төшөө</t>
  </si>
  <si>
    <t>Чон футб.стадион жарыктанд.</t>
  </si>
  <si>
    <t>Бала-бакчага (беседка)</t>
  </si>
  <si>
    <t>МП "Таза Сосновка"</t>
  </si>
  <si>
    <t>Погрузч.дөнгөлөк ж.б.запчаст</t>
  </si>
  <si>
    <t>Стул,видеокамера</t>
  </si>
  <si>
    <t>1816000+37460500</t>
  </si>
  <si>
    <t>Заставаларды ондоо</t>
  </si>
  <si>
    <t>Үмкөшкө сугат суу труба орнотуу</t>
  </si>
  <si>
    <t>Талаа жолдорун грейдер</t>
  </si>
  <si>
    <t>Бетон труба сатып алуу</t>
  </si>
  <si>
    <t>Сары-булак</t>
  </si>
  <si>
    <t>Сары-булак үмкөш</t>
  </si>
  <si>
    <t>Сары-Булак талаа жолдору</t>
  </si>
  <si>
    <t>Сары-булак бетон труба</t>
  </si>
  <si>
    <t>Канц.хоз.товар</t>
  </si>
  <si>
    <t>Кичи-футбол талаасы(благоустройство)</t>
  </si>
  <si>
    <t>өздүк салым,(обл.фонд)</t>
  </si>
  <si>
    <t>парта,шкаф,муз.апп.проектор</t>
  </si>
  <si>
    <t>Субсидия МП "Таза Сосновка"</t>
  </si>
  <si>
    <t>8-март,Нооруз,9-май,конкурс</t>
  </si>
  <si>
    <t>Пож.щит,хоз.канц.товар</t>
  </si>
  <si>
    <t>Байланыш,Интернет акысы</t>
  </si>
  <si>
    <t xml:space="preserve">                  5-СШ,  4-ДДУ</t>
  </si>
  <si>
    <t xml:space="preserve">СШ Бекитай </t>
  </si>
  <si>
    <t xml:space="preserve">спорт.товар,улут.кийим,конвект. </t>
  </si>
  <si>
    <t>мектептин иш-чараларына</t>
  </si>
  <si>
    <t>парта,стул мектепке</t>
  </si>
  <si>
    <t>ГНИ,соц.фонд.3%,карызд.төлөө</t>
  </si>
  <si>
    <t>Спорт инвент.мелдеш катышуу</t>
  </si>
  <si>
    <t>Ачылыш(банер,приз,тамак-аш)</t>
  </si>
  <si>
    <t>Спортзалга ПСД жасатуу</t>
  </si>
  <si>
    <t>Ноутб.цв.принт.хоз.товар</t>
  </si>
  <si>
    <t xml:space="preserve"> труба,лоток сатып алуу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</si>
</sst>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\ _₽"/>
  </numFmts>
  <fonts count="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u/>
      <sz val="11"/>
      <color theme="1"/>
      <name val="Calibri"/>
      <family val="2"/>
      <charset val="204"/>
      <scheme val="minor"/>
    </font>
    <font>
      <i/>
      <u/>
      <sz val="11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0" borderId="0" xfId="0" applyBorder="1"/>
    <xf numFmtId="0" fontId="0" fillId="0" borderId="0" xfId="0" applyFill="1" applyBorder="1"/>
    <xf numFmtId="0" fontId="0" fillId="3" borderId="1" xfId="0" applyFill="1" applyBorder="1"/>
    <xf numFmtId="0" fontId="0" fillId="3" borderId="0" xfId="0" applyFill="1" applyBorder="1"/>
    <xf numFmtId="0" fontId="0" fillId="3" borderId="0" xfId="0" applyFill="1"/>
    <xf numFmtId="0" fontId="1" fillId="3" borderId="0" xfId="0" applyFont="1" applyFill="1"/>
    <xf numFmtId="0" fontId="1" fillId="3" borderId="1" xfId="0" applyFont="1" applyFill="1" applyBorder="1"/>
    <xf numFmtId="0" fontId="0" fillId="3" borderId="0" xfId="0" applyFont="1" applyFill="1"/>
    <xf numFmtId="0" fontId="0" fillId="3" borderId="0" xfId="0" applyFont="1" applyFill="1" applyBorder="1"/>
    <xf numFmtId="0" fontId="1" fillId="3" borderId="0" xfId="0" applyFont="1" applyFill="1" applyBorder="1"/>
    <xf numFmtId="0" fontId="2" fillId="3" borderId="1" xfId="0" applyFont="1" applyFill="1" applyBorder="1"/>
    <xf numFmtId="0" fontId="0" fillId="3" borderId="1" xfId="0" applyFont="1" applyFill="1" applyBorder="1"/>
    <xf numFmtId="0" fontId="3" fillId="3" borderId="1" xfId="0" applyFont="1" applyFill="1" applyBorder="1"/>
    <xf numFmtId="164" fontId="0" fillId="0" borderId="0" xfId="0" applyNumberFormat="1"/>
    <xf numFmtId="164" fontId="0" fillId="0" borderId="1" xfId="0" applyNumberFormat="1" applyBorder="1"/>
    <xf numFmtId="0" fontId="0" fillId="4" borderId="1" xfId="0" applyFill="1" applyBorder="1"/>
    <xf numFmtId="0" fontId="0" fillId="5" borderId="1" xfId="0" applyFill="1" applyBorder="1"/>
    <xf numFmtId="3" fontId="0" fillId="3" borderId="1" xfId="0" applyNumberFormat="1" applyFill="1" applyBorder="1"/>
    <xf numFmtId="164" fontId="0" fillId="3" borderId="1" xfId="0" applyNumberFormat="1" applyFill="1" applyBorder="1"/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2"/>
  <sheetViews>
    <sheetView tabSelected="1" topLeftCell="A181" workbookViewId="0">
      <selection sqref="A1:E143"/>
    </sheetView>
  </sheetViews>
  <sheetFormatPr defaultRowHeight="15" x14ac:dyDescent="0.25"/>
  <cols>
    <col min="1" max="1" width="3.140625" style="7" customWidth="1"/>
    <col min="2" max="2" width="36.28515625" style="7" customWidth="1"/>
    <col min="3" max="3" width="8.7109375" style="7" customWidth="1"/>
    <col min="4" max="4" width="9" style="7" customWidth="1"/>
    <col min="5" max="5" width="28.7109375" style="7" customWidth="1"/>
    <col min="6" max="6" width="7.140625" style="7" customWidth="1"/>
    <col min="7" max="7" width="37" style="7" customWidth="1"/>
    <col min="8" max="8" width="14.28515625" style="7" customWidth="1"/>
    <col min="9" max="16384" width="9.140625" style="7"/>
  </cols>
  <sheetData>
    <row r="1" spans="1:5" x14ac:dyDescent="0.25">
      <c r="A1" s="7" t="s">
        <v>76</v>
      </c>
      <c r="B1" s="8" t="s">
        <v>163</v>
      </c>
      <c r="C1" s="8"/>
    </row>
    <row r="2" spans="1:5" ht="11.25" customHeight="1" x14ac:dyDescent="0.25">
      <c r="A2" s="8"/>
      <c r="B2" s="12" t="s">
        <v>85</v>
      </c>
      <c r="C2" s="12" t="s">
        <v>98</v>
      </c>
      <c r="D2" s="12"/>
      <c r="E2" s="12"/>
    </row>
    <row r="3" spans="1:5" x14ac:dyDescent="0.25">
      <c r="A3" s="9">
        <v>1</v>
      </c>
      <c r="B3" s="5" t="s">
        <v>77</v>
      </c>
      <c r="C3" s="5">
        <v>12814908</v>
      </c>
      <c r="D3" s="5">
        <v>12814908</v>
      </c>
      <c r="E3" s="5" t="s">
        <v>82</v>
      </c>
    </row>
    <row r="4" spans="1:5" x14ac:dyDescent="0.25">
      <c r="A4" s="9">
        <v>2</v>
      </c>
      <c r="B4" s="5" t="s">
        <v>78</v>
      </c>
      <c r="C4" s="5">
        <v>1847177</v>
      </c>
      <c r="D4" s="5">
        <v>1847177</v>
      </c>
      <c r="E4" s="5" t="s">
        <v>111</v>
      </c>
    </row>
    <row r="5" spans="1:5" x14ac:dyDescent="0.25">
      <c r="A5" s="9">
        <v>3</v>
      </c>
      <c r="B5" s="5" t="s">
        <v>79</v>
      </c>
      <c r="C5" s="5">
        <v>2514500</v>
      </c>
      <c r="D5" s="5">
        <v>2514500</v>
      </c>
      <c r="E5" s="5" t="s">
        <v>81</v>
      </c>
    </row>
    <row r="6" spans="1:5" x14ac:dyDescent="0.25">
      <c r="A6" s="9">
        <v>4</v>
      </c>
      <c r="B6" s="5" t="s">
        <v>80</v>
      </c>
      <c r="C6" s="5">
        <v>200000</v>
      </c>
      <c r="D6" s="5">
        <v>200000</v>
      </c>
      <c r="E6" s="5" t="s">
        <v>99</v>
      </c>
    </row>
    <row r="7" spans="1:5" x14ac:dyDescent="0.25">
      <c r="A7" s="9">
        <v>5</v>
      </c>
      <c r="B7" s="5" t="s">
        <v>92</v>
      </c>
      <c r="C7" s="5">
        <v>522019</v>
      </c>
      <c r="D7" s="5">
        <v>522019</v>
      </c>
      <c r="E7" s="5" t="s">
        <v>170</v>
      </c>
    </row>
    <row r="8" spans="1:5" hidden="1" x14ac:dyDescent="0.25">
      <c r="A8" s="9">
        <v>6</v>
      </c>
      <c r="B8" s="14" t="s">
        <v>16</v>
      </c>
      <c r="C8" s="14"/>
      <c r="D8" s="14"/>
      <c r="E8" s="15" t="s">
        <v>104</v>
      </c>
    </row>
    <row r="9" spans="1:5" x14ac:dyDescent="0.25">
      <c r="A9" s="9">
        <v>6</v>
      </c>
      <c r="B9" s="14" t="s">
        <v>108</v>
      </c>
      <c r="C9" s="14">
        <v>451000</v>
      </c>
      <c r="D9" s="14">
        <v>451000</v>
      </c>
      <c r="E9" s="15" t="s">
        <v>249</v>
      </c>
    </row>
    <row r="10" spans="1:5" x14ac:dyDescent="0.25">
      <c r="A10" s="9">
        <v>7</v>
      </c>
      <c r="B10" s="14" t="s">
        <v>65</v>
      </c>
      <c r="C10" s="14">
        <v>209481</v>
      </c>
      <c r="D10" s="14">
        <v>209481</v>
      </c>
      <c r="E10" s="15" t="s">
        <v>213</v>
      </c>
    </row>
    <row r="11" spans="1:5" x14ac:dyDescent="0.25">
      <c r="A11" s="9">
        <v>8</v>
      </c>
      <c r="B11" s="14" t="s">
        <v>66</v>
      </c>
      <c r="C11" s="14">
        <v>600000</v>
      </c>
      <c r="D11" s="14">
        <v>600000</v>
      </c>
      <c r="E11" s="15" t="s">
        <v>246</v>
      </c>
    </row>
    <row r="12" spans="1:5" x14ac:dyDescent="0.25">
      <c r="A12" s="9">
        <v>9</v>
      </c>
      <c r="B12" s="14" t="s">
        <v>67</v>
      </c>
      <c r="C12" s="14">
        <v>900000</v>
      </c>
      <c r="D12" s="14">
        <v>830000</v>
      </c>
      <c r="E12" s="15" t="s">
        <v>105</v>
      </c>
    </row>
    <row r="13" spans="1:5" x14ac:dyDescent="0.25">
      <c r="A13" s="9">
        <v>10</v>
      </c>
      <c r="B13" s="14" t="s">
        <v>68</v>
      </c>
      <c r="C13" s="14">
        <v>250000</v>
      </c>
      <c r="D13" s="14">
        <v>250000</v>
      </c>
      <c r="E13" s="15" t="s">
        <v>100</v>
      </c>
    </row>
    <row r="14" spans="1:5" x14ac:dyDescent="0.25">
      <c r="A14" s="9">
        <v>11</v>
      </c>
      <c r="B14" s="14" t="s">
        <v>69</v>
      </c>
      <c r="C14" s="14">
        <v>1250000</v>
      </c>
      <c r="D14" s="14">
        <v>1250000</v>
      </c>
      <c r="E14" s="15" t="s">
        <v>206</v>
      </c>
    </row>
    <row r="15" spans="1:5" x14ac:dyDescent="0.25">
      <c r="A15" s="9">
        <v>12</v>
      </c>
      <c r="B15" s="14" t="s">
        <v>70</v>
      </c>
      <c r="C15" s="14">
        <v>200000</v>
      </c>
      <c r="D15" s="14">
        <v>200000</v>
      </c>
      <c r="E15" s="15" t="s">
        <v>101</v>
      </c>
    </row>
    <row r="16" spans="1:5" x14ac:dyDescent="0.25">
      <c r="A16" s="9">
        <v>13</v>
      </c>
      <c r="B16" s="14" t="s">
        <v>127</v>
      </c>
      <c r="C16" s="14">
        <v>220000</v>
      </c>
      <c r="D16" s="14">
        <v>220000</v>
      </c>
      <c r="E16" s="15" t="s">
        <v>205</v>
      </c>
    </row>
    <row r="17" spans="1:7" x14ac:dyDescent="0.25">
      <c r="A17" s="9">
        <v>14</v>
      </c>
      <c r="B17" s="14" t="s">
        <v>71</v>
      </c>
      <c r="C17" s="14">
        <v>100000</v>
      </c>
      <c r="D17" s="14">
        <v>100000</v>
      </c>
      <c r="E17" s="15" t="s">
        <v>248</v>
      </c>
    </row>
    <row r="18" spans="1:7" x14ac:dyDescent="0.25">
      <c r="A18" s="9">
        <v>15</v>
      </c>
      <c r="B18" s="14" t="s">
        <v>72</v>
      </c>
      <c r="C18" s="14">
        <v>80000</v>
      </c>
      <c r="D18" s="14">
        <v>80000</v>
      </c>
      <c r="E18" s="15" t="s">
        <v>103</v>
      </c>
    </row>
    <row r="19" spans="1:7" x14ac:dyDescent="0.25">
      <c r="A19" s="9">
        <v>16</v>
      </c>
      <c r="B19" s="14" t="s">
        <v>73</v>
      </c>
      <c r="C19" s="14">
        <v>200000</v>
      </c>
      <c r="D19" s="14">
        <v>200000</v>
      </c>
      <c r="E19" s="15" t="s">
        <v>204</v>
      </c>
    </row>
    <row r="20" spans="1:7" hidden="1" x14ac:dyDescent="0.25">
      <c r="A20" s="9">
        <v>17</v>
      </c>
      <c r="B20" s="14" t="s">
        <v>109</v>
      </c>
      <c r="C20" s="14"/>
      <c r="D20" s="14"/>
      <c r="E20" s="15"/>
    </row>
    <row r="21" spans="1:7" x14ac:dyDescent="0.25">
      <c r="A21" s="9">
        <v>17</v>
      </c>
      <c r="B21" s="14" t="s">
        <v>74</v>
      </c>
      <c r="C21" s="14">
        <v>350000</v>
      </c>
      <c r="D21" s="14">
        <v>350000</v>
      </c>
      <c r="E21" s="15" t="s">
        <v>102</v>
      </c>
    </row>
    <row r="22" spans="1:7" x14ac:dyDescent="0.25">
      <c r="A22" s="9">
        <v>18</v>
      </c>
      <c r="B22" s="14" t="s">
        <v>90</v>
      </c>
      <c r="C22" s="14">
        <v>50000</v>
      </c>
      <c r="D22" s="14">
        <v>50000</v>
      </c>
      <c r="E22" s="15" t="s">
        <v>91</v>
      </c>
      <c r="G22" s="7" t="s">
        <v>76</v>
      </c>
    </row>
    <row r="23" spans="1:7" x14ac:dyDescent="0.25">
      <c r="A23" s="9">
        <v>19</v>
      </c>
      <c r="B23" s="14" t="s">
        <v>94</v>
      </c>
      <c r="C23" s="14">
        <v>36000</v>
      </c>
      <c r="D23" s="14">
        <v>36000</v>
      </c>
      <c r="E23" s="15" t="s">
        <v>95</v>
      </c>
    </row>
    <row r="24" spans="1:7" x14ac:dyDescent="0.25">
      <c r="A24" s="9">
        <v>20</v>
      </c>
      <c r="B24" s="14" t="s">
        <v>231</v>
      </c>
      <c r="C24" s="14">
        <v>50000</v>
      </c>
      <c r="D24" s="14">
        <v>50000</v>
      </c>
      <c r="E24" s="15" t="s">
        <v>110</v>
      </c>
    </row>
    <row r="25" spans="1:7" hidden="1" x14ac:dyDescent="0.25">
      <c r="A25" s="9">
        <v>23</v>
      </c>
      <c r="B25" s="14" t="s">
        <v>125</v>
      </c>
      <c r="C25" s="14"/>
      <c r="D25" s="14"/>
      <c r="E25" s="13" t="s">
        <v>126</v>
      </c>
    </row>
    <row r="26" spans="1:7" x14ac:dyDescent="0.25">
      <c r="A26" s="9">
        <v>21</v>
      </c>
      <c r="B26" s="14" t="s">
        <v>186</v>
      </c>
      <c r="C26" s="14">
        <v>360000</v>
      </c>
      <c r="D26" s="14">
        <v>360000</v>
      </c>
      <c r="E26" s="15" t="s">
        <v>214</v>
      </c>
    </row>
    <row r="27" spans="1:7" x14ac:dyDescent="0.25">
      <c r="A27" s="9">
        <v>22</v>
      </c>
      <c r="B27" s="14" t="s">
        <v>224</v>
      </c>
      <c r="C27" s="14">
        <v>1000000</v>
      </c>
      <c r="D27" s="14">
        <v>664557</v>
      </c>
      <c r="E27" s="15" t="s">
        <v>225</v>
      </c>
    </row>
    <row r="28" spans="1:7" x14ac:dyDescent="0.25">
      <c r="A28" s="9">
        <v>23</v>
      </c>
      <c r="B28" s="14" t="s">
        <v>229</v>
      </c>
      <c r="C28" s="14">
        <v>386750</v>
      </c>
      <c r="D28" s="14">
        <v>386750</v>
      </c>
      <c r="E28" s="15" t="s">
        <v>230</v>
      </c>
    </row>
    <row r="29" spans="1:7" x14ac:dyDescent="0.25">
      <c r="A29" s="9"/>
      <c r="B29" s="14" t="s">
        <v>245</v>
      </c>
      <c r="C29" s="14">
        <v>500000</v>
      </c>
      <c r="D29" s="14">
        <v>243450</v>
      </c>
      <c r="E29" s="15" t="s">
        <v>254</v>
      </c>
    </row>
    <row r="30" spans="1:7" x14ac:dyDescent="0.25">
      <c r="A30" s="9">
        <v>24</v>
      </c>
      <c r="B30" s="14" t="s">
        <v>187</v>
      </c>
      <c r="C30" s="14">
        <v>80000</v>
      </c>
      <c r="D30" s="14">
        <v>80000</v>
      </c>
      <c r="E30" s="14" t="s">
        <v>203</v>
      </c>
    </row>
    <row r="31" spans="1:7" ht="12" customHeight="1" x14ac:dyDescent="0.25">
      <c r="A31" s="8"/>
      <c r="B31" s="6"/>
      <c r="C31" s="6"/>
      <c r="D31" s="6"/>
      <c r="E31" s="6"/>
    </row>
    <row r="32" spans="1:7" s="8" customFormat="1" ht="13.5" customHeight="1" x14ac:dyDescent="0.25">
      <c r="B32" s="8" t="s">
        <v>89</v>
      </c>
      <c r="C32" s="8">
        <f>C3+C4+C5+C6+C7+C9+C10+C11+C12+C13+C14+C15+C16+C17+C18+C19+C21+C22+C23+C24+C26+C27+C28+C30+C29</f>
        <v>25171835</v>
      </c>
      <c r="D32" s="8">
        <f>D3+D4+D5+D6+D7+D9+D10+D11+D12+D13+D14+D15+D16+D17+D18+D19+D21+D22+D23+D24+D26+D27+D28+D30+D29</f>
        <v>24509842</v>
      </c>
      <c r="E32" s="8">
        <f>C32-D32</f>
        <v>661993</v>
      </c>
    </row>
    <row r="33" spans="1:5" s="8" customFormat="1" x14ac:dyDescent="0.25">
      <c r="A33" s="9" t="s">
        <v>0</v>
      </c>
      <c r="B33" s="9" t="s">
        <v>1</v>
      </c>
      <c r="C33" s="9"/>
      <c r="D33" s="22" t="s">
        <v>2</v>
      </c>
      <c r="E33" s="9"/>
    </row>
    <row r="34" spans="1:5" s="8" customFormat="1" x14ac:dyDescent="0.25">
      <c r="A34" s="5">
        <v>1</v>
      </c>
      <c r="B34" s="5" t="s">
        <v>171</v>
      </c>
      <c r="C34" s="5">
        <v>15000</v>
      </c>
      <c r="D34" s="9">
        <v>15000</v>
      </c>
      <c r="E34" s="9" t="s">
        <v>172</v>
      </c>
    </row>
    <row r="35" spans="1:5" s="8" customFormat="1" x14ac:dyDescent="0.25">
      <c r="A35" s="8">
        <v>2</v>
      </c>
      <c r="B35" s="5" t="s">
        <v>188</v>
      </c>
      <c r="C35" s="5">
        <v>691861</v>
      </c>
      <c r="D35" s="9">
        <v>200000</v>
      </c>
      <c r="E35" s="9" t="s">
        <v>208</v>
      </c>
    </row>
    <row r="36" spans="1:5" s="8" customFormat="1" hidden="1" x14ac:dyDescent="0.25">
      <c r="A36" s="5">
        <v>3</v>
      </c>
      <c r="B36" s="5" t="s">
        <v>3</v>
      </c>
      <c r="C36" s="5"/>
      <c r="D36" s="5"/>
      <c r="E36" s="5" t="s">
        <v>12</v>
      </c>
    </row>
    <row r="37" spans="1:5" s="8" customFormat="1" hidden="1" x14ac:dyDescent="0.25">
      <c r="A37" s="8">
        <v>4</v>
      </c>
      <c r="B37" s="5" t="s">
        <v>3</v>
      </c>
      <c r="C37" s="5"/>
      <c r="D37" s="5">
        <v>0</v>
      </c>
      <c r="E37" s="5" t="s">
        <v>13</v>
      </c>
    </row>
    <row r="38" spans="1:5" s="8" customFormat="1" x14ac:dyDescent="0.25">
      <c r="A38" s="5">
        <v>3</v>
      </c>
      <c r="B38" s="14" t="s">
        <v>118</v>
      </c>
      <c r="C38" s="5">
        <v>10000</v>
      </c>
      <c r="D38" s="9">
        <v>10000</v>
      </c>
      <c r="E38" s="9" t="s">
        <v>241</v>
      </c>
    </row>
    <row r="39" spans="1:5" s="8" customFormat="1" hidden="1" x14ac:dyDescent="0.25">
      <c r="A39" s="5">
        <v>5</v>
      </c>
      <c r="B39" s="14" t="s">
        <v>118</v>
      </c>
      <c r="C39" s="5"/>
      <c r="D39" s="5"/>
      <c r="E39" s="5" t="s">
        <v>121</v>
      </c>
    </row>
    <row r="40" spans="1:5" s="8" customFormat="1" hidden="1" x14ac:dyDescent="0.25">
      <c r="A40" s="5">
        <v>6</v>
      </c>
      <c r="B40" s="14" t="s">
        <v>119</v>
      </c>
      <c r="C40" s="5"/>
      <c r="D40" s="5"/>
      <c r="E40" s="5" t="s">
        <v>120</v>
      </c>
    </row>
    <row r="41" spans="1:5" s="8" customFormat="1" x14ac:dyDescent="0.25">
      <c r="A41" s="5">
        <v>4</v>
      </c>
      <c r="B41" s="14" t="s">
        <v>237</v>
      </c>
      <c r="C41" s="5">
        <v>300000</v>
      </c>
      <c r="D41" s="9">
        <v>200000</v>
      </c>
      <c r="E41" s="9" t="s">
        <v>233</v>
      </c>
    </row>
    <row r="42" spans="1:5" s="8" customFormat="1" x14ac:dyDescent="0.25">
      <c r="A42" s="5">
        <v>5</v>
      </c>
      <c r="B42" s="14" t="s">
        <v>238</v>
      </c>
      <c r="C42" s="5">
        <v>50000</v>
      </c>
      <c r="D42" s="9">
        <v>50000</v>
      </c>
      <c r="E42" s="9" t="s">
        <v>234</v>
      </c>
    </row>
    <row r="43" spans="1:5" s="8" customFormat="1" x14ac:dyDescent="0.25">
      <c r="A43" s="5">
        <v>6</v>
      </c>
      <c r="B43" s="14" t="s">
        <v>239</v>
      </c>
      <c r="C43" s="5">
        <v>100000</v>
      </c>
      <c r="D43" s="9">
        <v>100000</v>
      </c>
      <c r="E43" s="9" t="s">
        <v>235</v>
      </c>
    </row>
    <row r="44" spans="1:5" s="8" customFormat="1" x14ac:dyDescent="0.25">
      <c r="A44" s="5">
        <v>7</v>
      </c>
      <c r="B44" s="14" t="s">
        <v>240</v>
      </c>
      <c r="C44" s="5">
        <v>150000</v>
      </c>
      <c r="D44" s="9">
        <v>150000</v>
      </c>
      <c r="E44" s="9" t="s">
        <v>236</v>
      </c>
    </row>
    <row r="45" spans="1:5" s="8" customFormat="1" x14ac:dyDescent="0.25">
      <c r="A45" s="5">
        <v>8</v>
      </c>
      <c r="B45" s="14" t="s">
        <v>117</v>
      </c>
      <c r="C45" s="5">
        <v>163500</v>
      </c>
      <c r="D45" s="9">
        <v>163500</v>
      </c>
      <c r="E45" s="9" t="s">
        <v>173</v>
      </c>
    </row>
    <row r="46" spans="1:5" s="8" customFormat="1" x14ac:dyDescent="0.25">
      <c r="A46" s="5">
        <v>9</v>
      </c>
      <c r="B46" s="14" t="s">
        <v>117</v>
      </c>
      <c r="C46" s="14">
        <v>50000</v>
      </c>
      <c r="D46" s="9">
        <v>50000</v>
      </c>
      <c r="E46" s="9" t="s">
        <v>112</v>
      </c>
    </row>
    <row r="47" spans="1:5" s="8" customFormat="1" x14ac:dyDescent="0.25">
      <c r="A47" s="5">
        <v>10</v>
      </c>
      <c r="B47" s="14" t="s">
        <v>168</v>
      </c>
      <c r="C47" s="14">
        <v>508600</v>
      </c>
      <c r="D47" s="9">
        <v>508600</v>
      </c>
      <c r="E47" s="13" t="s">
        <v>152</v>
      </c>
    </row>
    <row r="48" spans="1:5" s="8" customFormat="1" x14ac:dyDescent="0.25">
      <c r="A48" s="14">
        <v>11</v>
      </c>
      <c r="B48" s="14" t="s">
        <v>151</v>
      </c>
      <c r="C48" s="14">
        <v>900000</v>
      </c>
      <c r="D48" s="9">
        <v>900000</v>
      </c>
      <c r="E48" s="13" t="s">
        <v>152</v>
      </c>
    </row>
    <row r="49" spans="1:5" s="8" customFormat="1" x14ac:dyDescent="0.25">
      <c r="A49" s="8" t="s">
        <v>58</v>
      </c>
      <c r="B49" s="8">
        <f>D49*100/D136</f>
        <v>15.894591721430807</v>
      </c>
      <c r="C49" s="8">
        <f>C34+C35++C38+C41+C42+C43+C44+C45+C46+C47+C48</f>
        <v>2938961</v>
      </c>
      <c r="D49" s="8">
        <f>D34+D35++D38+D41+D42+D43+D44+D45+D46+D47+D48</f>
        <v>2347100</v>
      </c>
      <c r="E49" s="8">
        <f>C49-D49</f>
        <v>591861</v>
      </c>
    </row>
    <row r="50" spans="1:5" s="8" customFormat="1" ht="9.75" customHeight="1" x14ac:dyDescent="0.25">
      <c r="B50" s="8" t="s">
        <v>88</v>
      </c>
    </row>
    <row r="51" spans="1:5" s="8" customFormat="1" x14ac:dyDescent="0.25">
      <c r="A51" s="9">
        <v>1</v>
      </c>
      <c r="B51" s="5" t="s">
        <v>189</v>
      </c>
      <c r="C51" s="5">
        <v>30000</v>
      </c>
      <c r="D51" s="9">
        <v>30000</v>
      </c>
      <c r="E51" s="9" t="s">
        <v>255</v>
      </c>
    </row>
    <row r="52" spans="1:5" s="8" customFormat="1" hidden="1" x14ac:dyDescent="0.25">
      <c r="A52" s="9">
        <v>2</v>
      </c>
      <c r="B52" s="5" t="s">
        <v>5</v>
      </c>
      <c r="C52" s="5"/>
      <c r="D52" s="5"/>
      <c r="E52" s="5" t="s">
        <v>6</v>
      </c>
    </row>
    <row r="53" spans="1:5" s="8" customFormat="1" x14ac:dyDescent="0.25">
      <c r="A53" s="9">
        <v>3</v>
      </c>
      <c r="B53" s="5" t="s">
        <v>218</v>
      </c>
      <c r="C53" s="5">
        <v>189900</v>
      </c>
      <c r="D53" s="9">
        <v>189900</v>
      </c>
      <c r="E53" s="9" t="s">
        <v>217</v>
      </c>
    </row>
    <row r="54" spans="1:5" s="8" customFormat="1" x14ac:dyDescent="0.25">
      <c r="A54" s="9">
        <v>4</v>
      </c>
      <c r="B54" s="5" t="s">
        <v>190</v>
      </c>
      <c r="C54" s="5">
        <v>100000</v>
      </c>
      <c r="D54" s="9">
        <v>100000</v>
      </c>
      <c r="E54" s="9" t="s">
        <v>215</v>
      </c>
    </row>
    <row r="55" spans="1:5" s="8" customFormat="1" hidden="1" x14ac:dyDescent="0.25">
      <c r="A55" s="9">
        <v>5</v>
      </c>
      <c r="B55" s="5" t="s">
        <v>54</v>
      </c>
      <c r="C55" s="5"/>
      <c r="D55" s="5"/>
      <c r="E55" s="5" t="s">
        <v>59</v>
      </c>
    </row>
    <row r="56" spans="1:5" s="8" customFormat="1" hidden="1" x14ac:dyDescent="0.25">
      <c r="A56" s="9">
        <v>6</v>
      </c>
      <c r="B56" s="5" t="s">
        <v>54</v>
      </c>
      <c r="C56" s="5"/>
      <c r="D56" s="5"/>
      <c r="E56" s="5" t="s">
        <v>60</v>
      </c>
    </row>
    <row r="57" spans="1:5" s="8" customFormat="1" hidden="1" x14ac:dyDescent="0.25">
      <c r="A57" s="9">
        <v>7</v>
      </c>
      <c r="B57" s="5" t="s">
        <v>54</v>
      </c>
      <c r="C57" s="5"/>
      <c r="D57" s="5"/>
      <c r="E57" s="5" t="s">
        <v>75</v>
      </c>
    </row>
    <row r="58" spans="1:5" s="8" customFormat="1" x14ac:dyDescent="0.25">
      <c r="A58" s="9">
        <v>5</v>
      </c>
      <c r="B58" s="14" t="s">
        <v>167</v>
      </c>
      <c r="C58" s="14">
        <v>508600</v>
      </c>
      <c r="D58" s="9">
        <v>508600</v>
      </c>
      <c r="E58" s="13" t="s">
        <v>153</v>
      </c>
    </row>
    <row r="59" spans="1:5" s="8" customFormat="1" x14ac:dyDescent="0.25">
      <c r="A59" s="9">
        <v>6</v>
      </c>
      <c r="B59" s="14" t="s">
        <v>154</v>
      </c>
      <c r="C59" s="14">
        <v>693439</v>
      </c>
      <c r="D59" s="9">
        <v>693439</v>
      </c>
      <c r="E59" s="13" t="s">
        <v>155</v>
      </c>
    </row>
    <row r="60" spans="1:5" s="8" customFormat="1" x14ac:dyDescent="0.25">
      <c r="A60" s="9">
        <v>7</v>
      </c>
      <c r="B60" s="14" t="s">
        <v>88</v>
      </c>
      <c r="C60" s="14">
        <v>200000</v>
      </c>
      <c r="D60" s="9"/>
      <c r="E60" s="13" t="s">
        <v>216</v>
      </c>
    </row>
    <row r="61" spans="1:5" s="8" customFormat="1" hidden="1" x14ac:dyDescent="0.25">
      <c r="A61" s="9">
        <v>11</v>
      </c>
      <c r="B61" s="14" t="s">
        <v>107</v>
      </c>
      <c r="C61" s="14">
        <v>200000</v>
      </c>
      <c r="D61" s="14"/>
      <c r="E61" s="13"/>
    </row>
    <row r="62" spans="1:5" s="8" customFormat="1" x14ac:dyDescent="0.25">
      <c r="A62" s="8" t="s">
        <v>58</v>
      </c>
      <c r="B62" s="8">
        <f>D62*100/D136</f>
        <v>10.306590699127725</v>
      </c>
      <c r="C62" s="8">
        <f>C51+C53+C54+C58+C59+C60</f>
        <v>1721939</v>
      </c>
      <c r="D62" s="8">
        <f>D58+D57+D56+D55+D54+D53+D52+D51+D59+D61+D60</f>
        <v>1521939</v>
      </c>
      <c r="E62" s="8">
        <f>C62-D62</f>
        <v>200000</v>
      </c>
    </row>
    <row r="63" spans="1:5" s="8" customFormat="1" x14ac:dyDescent="0.25"/>
    <row r="64" spans="1:5" s="8" customFormat="1" ht="12.75" customHeight="1" x14ac:dyDescent="0.25">
      <c r="B64" s="8" t="s">
        <v>192</v>
      </c>
    </row>
    <row r="65" spans="1:5" s="8" customFormat="1" hidden="1" x14ac:dyDescent="0.25">
      <c r="A65" s="9">
        <v>1</v>
      </c>
      <c r="B65" s="5" t="s">
        <v>7</v>
      </c>
      <c r="C65" s="5">
        <v>114285</v>
      </c>
      <c r="D65" s="5"/>
      <c r="E65" s="5" t="s">
        <v>61</v>
      </c>
    </row>
    <row r="66" spans="1:5" s="8" customFormat="1" hidden="1" x14ac:dyDescent="0.25">
      <c r="A66" s="9">
        <v>2</v>
      </c>
      <c r="B66" s="5" t="s">
        <v>113</v>
      </c>
      <c r="C66" s="5">
        <v>100000</v>
      </c>
      <c r="D66" s="5"/>
      <c r="E66" s="5" t="s">
        <v>14</v>
      </c>
    </row>
    <row r="67" spans="1:5" s="8" customFormat="1" hidden="1" x14ac:dyDescent="0.25">
      <c r="A67" s="9">
        <v>3</v>
      </c>
      <c r="B67" s="5" t="s">
        <v>113</v>
      </c>
      <c r="C67" s="5">
        <v>20000</v>
      </c>
      <c r="D67" s="5"/>
      <c r="E67" s="5" t="s">
        <v>15</v>
      </c>
    </row>
    <row r="68" spans="1:5" s="8" customFormat="1" x14ac:dyDescent="0.25">
      <c r="A68" s="9">
        <v>1</v>
      </c>
      <c r="B68" s="5" t="s">
        <v>191</v>
      </c>
      <c r="C68" s="5">
        <v>300000</v>
      </c>
      <c r="D68" s="9">
        <v>200000</v>
      </c>
      <c r="E68" s="9" t="s">
        <v>257</v>
      </c>
    </row>
    <row r="69" spans="1:5" s="8" customFormat="1" x14ac:dyDescent="0.25">
      <c r="A69" s="9">
        <v>2</v>
      </c>
      <c r="B69" s="5" t="s">
        <v>113</v>
      </c>
      <c r="C69" s="5">
        <v>250000</v>
      </c>
      <c r="D69" s="9">
        <v>250000</v>
      </c>
      <c r="E69" s="9" t="s">
        <v>253</v>
      </c>
    </row>
    <row r="70" spans="1:5" s="8" customFormat="1" hidden="1" x14ac:dyDescent="0.25">
      <c r="A70" s="9">
        <v>6</v>
      </c>
      <c r="B70" s="5" t="s">
        <v>114</v>
      </c>
      <c r="C70" s="5"/>
      <c r="D70" s="5"/>
      <c r="E70" s="5"/>
    </row>
    <row r="71" spans="1:5" s="8" customFormat="1" x14ac:dyDescent="0.25">
      <c r="A71" s="9">
        <v>3</v>
      </c>
      <c r="B71" s="5" t="s">
        <v>191</v>
      </c>
      <c r="C71" s="5">
        <v>100000</v>
      </c>
      <c r="D71" s="9">
        <v>50000</v>
      </c>
      <c r="E71" s="9" t="s">
        <v>209</v>
      </c>
    </row>
    <row r="72" spans="1:5" s="8" customFormat="1" x14ac:dyDescent="0.25">
      <c r="A72" s="9">
        <v>4</v>
      </c>
      <c r="B72" s="5" t="s">
        <v>192</v>
      </c>
      <c r="C72" s="14">
        <v>200000</v>
      </c>
      <c r="D72" s="9"/>
      <c r="E72" s="9" t="s">
        <v>122</v>
      </c>
    </row>
    <row r="73" spans="1:5" s="8" customFormat="1" ht="15" customHeight="1" x14ac:dyDescent="0.25">
      <c r="A73" s="9">
        <v>5</v>
      </c>
      <c r="B73" s="5" t="s">
        <v>113</v>
      </c>
      <c r="C73" s="5">
        <v>20000</v>
      </c>
      <c r="D73" s="9">
        <v>20000</v>
      </c>
      <c r="E73" s="9" t="s">
        <v>62</v>
      </c>
    </row>
    <row r="74" spans="1:5" s="8" customFormat="1" ht="15.75" customHeight="1" x14ac:dyDescent="0.25">
      <c r="A74" s="9">
        <v>6</v>
      </c>
      <c r="B74" s="5" t="s">
        <v>193</v>
      </c>
      <c r="C74" s="5">
        <v>143585</v>
      </c>
      <c r="D74" s="9">
        <v>70000</v>
      </c>
      <c r="E74" s="9" t="s">
        <v>63</v>
      </c>
    </row>
    <row r="75" spans="1:5" s="8" customFormat="1" ht="13.5" customHeight="1" x14ac:dyDescent="0.25">
      <c r="A75" s="9">
        <v>7</v>
      </c>
      <c r="B75" s="5" t="s">
        <v>193</v>
      </c>
      <c r="C75" s="5">
        <v>300000</v>
      </c>
      <c r="D75" s="9">
        <v>100000</v>
      </c>
      <c r="E75" s="9" t="s">
        <v>185</v>
      </c>
    </row>
    <row r="76" spans="1:5" s="8" customFormat="1" ht="15" hidden="1" customHeight="1" x14ac:dyDescent="0.25">
      <c r="A76" s="9">
        <v>8</v>
      </c>
      <c r="B76" s="5" t="s">
        <v>193</v>
      </c>
      <c r="C76" s="5"/>
      <c r="D76" s="9"/>
      <c r="E76" s="9" t="s">
        <v>121</v>
      </c>
    </row>
    <row r="77" spans="1:5" s="8" customFormat="1" ht="15" hidden="1" customHeight="1" x14ac:dyDescent="0.25">
      <c r="A77" s="9">
        <v>13</v>
      </c>
      <c r="B77" s="5" t="s">
        <v>115</v>
      </c>
      <c r="C77" s="9"/>
      <c r="D77" s="9"/>
      <c r="E77" s="9" t="s">
        <v>116</v>
      </c>
    </row>
    <row r="78" spans="1:5" s="8" customFormat="1" ht="15" customHeight="1" x14ac:dyDescent="0.25">
      <c r="A78" s="9">
        <v>8</v>
      </c>
      <c r="B78" s="5" t="s">
        <v>194</v>
      </c>
      <c r="C78" s="14">
        <v>35000</v>
      </c>
      <c r="D78" s="9">
        <v>135000</v>
      </c>
      <c r="E78" s="9" t="s">
        <v>258</v>
      </c>
    </row>
    <row r="79" spans="1:5" s="8" customFormat="1" ht="15" customHeight="1" x14ac:dyDescent="0.25">
      <c r="A79" s="9">
        <v>9</v>
      </c>
      <c r="B79" s="5" t="s">
        <v>192</v>
      </c>
      <c r="C79" s="14">
        <v>744829</v>
      </c>
      <c r="D79" s="9">
        <v>649829</v>
      </c>
      <c r="E79" s="13" t="s">
        <v>259</v>
      </c>
    </row>
    <row r="80" spans="1:5" s="8" customFormat="1" ht="15" customHeight="1" x14ac:dyDescent="0.25">
      <c r="A80" s="9">
        <v>10</v>
      </c>
      <c r="B80" s="5" t="s">
        <v>166</v>
      </c>
      <c r="C80" s="5">
        <v>508600</v>
      </c>
      <c r="D80" s="9">
        <v>508600</v>
      </c>
      <c r="E80" s="13" t="s">
        <v>153</v>
      </c>
    </row>
    <row r="81" spans="1:5" s="8" customFormat="1" ht="15" hidden="1" customHeight="1" x14ac:dyDescent="0.25">
      <c r="A81" s="9">
        <v>13</v>
      </c>
      <c r="B81" s="5" t="s">
        <v>18</v>
      </c>
      <c r="C81" s="5"/>
      <c r="D81" s="2"/>
      <c r="E81" s="5"/>
    </row>
    <row r="82" spans="1:5" s="8" customFormat="1" ht="15" customHeight="1" x14ac:dyDescent="0.25">
      <c r="A82" s="8" t="s">
        <v>58</v>
      </c>
      <c r="B82" s="12">
        <f>D82*100/D136</f>
        <v>13.431806980293036</v>
      </c>
      <c r="C82" s="12">
        <f>C68+C69+C71+C72+C73+C74+C75+C78+C79+C80</f>
        <v>2602014</v>
      </c>
      <c r="D82" s="12">
        <f>D68+D69+D71+D72+D73+D74+D75+D78+D79+D80</f>
        <v>1983429</v>
      </c>
      <c r="E82" s="12">
        <f>C82-D82</f>
        <v>618585</v>
      </c>
    </row>
    <row r="83" spans="1:5" s="8" customFormat="1" ht="9" customHeight="1" x14ac:dyDescent="0.25">
      <c r="B83" s="12" t="s">
        <v>87</v>
      </c>
      <c r="C83" s="12"/>
      <c r="D83" s="6"/>
      <c r="E83" s="6"/>
    </row>
    <row r="84" spans="1:5" s="8" customFormat="1" ht="15" customHeight="1" x14ac:dyDescent="0.25">
      <c r="A84" s="9">
        <v>1</v>
      </c>
      <c r="B84" s="5" t="s">
        <v>195</v>
      </c>
      <c r="C84" s="5">
        <v>243060</v>
      </c>
      <c r="D84" s="9">
        <v>243060</v>
      </c>
      <c r="E84" s="9" t="s">
        <v>247</v>
      </c>
    </row>
    <row r="85" spans="1:5" s="8" customFormat="1" ht="15" customHeight="1" x14ac:dyDescent="0.25">
      <c r="A85" s="9">
        <v>2</v>
      </c>
      <c r="B85" s="5" t="s">
        <v>195</v>
      </c>
      <c r="C85" s="5">
        <v>617100</v>
      </c>
      <c r="D85" s="9">
        <v>355000</v>
      </c>
      <c r="E85" s="9" t="s">
        <v>244</v>
      </c>
    </row>
    <row r="86" spans="1:5" s="8" customFormat="1" ht="15" customHeight="1" x14ac:dyDescent="0.25">
      <c r="A86" s="9">
        <v>3</v>
      </c>
      <c r="B86" s="5" t="s">
        <v>182</v>
      </c>
      <c r="C86" s="5">
        <v>20000</v>
      </c>
      <c r="D86" s="9">
        <v>20000</v>
      </c>
      <c r="E86" s="9" t="s">
        <v>4</v>
      </c>
    </row>
    <row r="87" spans="1:5" s="8" customFormat="1" ht="15" customHeight="1" x14ac:dyDescent="0.25">
      <c r="A87" s="9">
        <v>4</v>
      </c>
      <c r="B87" s="5" t="s">
        <v>196</v>
      </c>
      <c r="C87" s="5">
        <v>110600</v>
      </c>
      <c r="D87" s="9">
        <v>50000</v>
      </c>
      <c r="E87" s="9" t="s">
        <v>64</v>
      </c>
    </row>
    <row r="88" spans="1:5" s="8" customFormat="1" ht="12" customHeight="1" x14ac:dyDescent="0.25">
      <c r="A88" s="9">
        <v>5</v>
      </c>
      <c r="B88" s="5" t="s">
        <v>195</v>
      </c>
      <c r="C88" s="5">
        <v>172610</v>
      </c>
      <c r="D88" s="9">
        <v>90410</v>
      </c>
      <c r="E88" s="9" t="s">
        <v>212</v>
      </c>
    </row>
    <row r="89" spans="1:5" s="8" customFormat="1" ht="15" customHeight="1" x14ac:dyDescent="0.25">
      <c r="A89" s="9">
        <v>6</v>
      </c>
      <c r="B89" s="5" t="s">
        <v>197</v>
      </c>
      <c r="C89" s="5">
        <v>132000</v>
      </c>
      <c r="D89" s="9">
        <v>55000</v>
      </c>
      <c r="E89" s="9" t="s">
        <v>211</v>
      </c>
    </row>
    <row r="90" spans="1:5" s="8" customFormat="1" x14ac:dyDescent="0.25">
      <c r="A90" s="9">
        <v>7</v>
      </c>
      <c r="B90" s="5" t="s">
        <v>198</v>
      </c>
      <c r="C90" s="14">
        <v>66300</v>
      </c>
      <c r="D90" s="9">
        <v>66300</v>
      </c>
      <c r="E90" s="9" t="s">
        <v>177</v>
      </c>
    </row>
    <row r="91" spans="1:5" s="8" customFormat="1" x14ac:dyDescent="0.25">
      <c r="A91" s="9">
        <v>8</v>
      </c>
      <c r="B91" s="5" t="s">
        <v>199</v>
      </c>
      <c r="C91" s="5">
        <v>636550</v>
      </c>
      <c r="D91" s="9">
        <v>150000</v>
      </c>
      <c r="E91" s="9" t="s">
        <v>174</v>
      </c>
    </row>
    <row r="92" spans="1:5" s="8" customFormat="1" x14ac:dyDescent="0.25">
      <c r="A92" s="9">
        <v>9</v>
      </c>
      <c r="B92" s="5" t="s">
        <v>199</v>
      </c>
      <c r="C92" s="5">
        <v>32300</v>
      </c>
      <c r="D92" s="9">
        <v>32300</v>
      </c>
      <c r="E92" s="9" t="s">
        <v>4</v>
      </c>
    </row>
    <row r="93" spans="1:5" s="8" customFormat="1" x14ac:dyDescent="0.25">
      <c r="A93" s="9">
        <v>10</v>
      </c>
      <c r="B93" s="5" t="s">
        <v>176</v>
      </c>
      <c r="C93" s="5">
        <v>61000</v>
      </c>
      <c r="D93" s="9">
        <v>61000</v>
      </c>
      <c r="E93" s="9" t="s">
        <v>181</v>
      </c>
    </row>
    <row r="94" spans="1:5" s="8" customFormat="1" x14ac:dyDescent="0.25">
      <c r="A94" s="9">
        <v>11</v>
      </c>
      <c r="B94" s="5" t="s">
        <v>200</v>
      </c>
      <c r="C94" s="5">
        <v>510000</v>
      </c>
      <c r="D94" s="9">
        <v>510000</v>
      </c>
      <c r="E94" s="9" t="s">
        <v>162</v>
      </c>
    </row>
    <row r="95" spans="1:5" s="8" customFormat="1" hidden="1" x14ac:dyDescent="0.25">
      <c r="A95" s="9">
        <v>12</v>
      </c>
      <c r="B95" s="5" t="s">
        <v>55</v>
      </c>
      <c r="C95" s="9"/>
      <c r="D95" s="9"/>
      <c r="E95" s="9" t="s">
        <v>128</v>
      </c>
    </row>
    <row r="96" spans="1:5" s="8" customFormat="1" x14ac:dyDescent="0.25">
      <c r="A96" s="9">
        <v>12</v>
      </c>
      <c r="B96" s="5" t="s">
        <v>201</v>
      </c>
      <c r="C96" s="5">
        <v>597190</v>
      </c>
      <c r="D96" s="9">
        <v>200000</v>
      </c>
      <c r="E96" s="9" t="s">
        <v>175</v>
      </c>
    </row>
    <row r="97" spans="1:5" s="8" customFormat="1" hidden="1" x14ac:dyDescent="0.25">
      <c r="A97" s="9">
        <v>14</v>
      </c>
      <c r="B97" s="5" t="s">
        <v>56</v>
      </c>
      <c r="C97" s="5"/>
      <c r="D97" s="9"/>
      <c r="E97" s="9"/>
    </row>
    <row r="98" spans="1:5" s="8" customFormat="1" hidden="1" x14ac:dyDescent="0.25">
      <c r="A98" s="9">
        <v>15</v>
      </c>
      <c r="B98" s="5" t="s">
        <v>56</v>
      </c>
      <c r="C98" s="5"/>
      <c r="D98" s="5"/>
      <c r="E98" s="5" t="s">
        <v>57</v>
      </c>
    </row>
    <row r="99" spans="1:5" s="8" customFormat="1" x14ac:dyDescent="0.25">
      <c r="A99" s="9">
        <v>13</v>
      </c>
      <c r="B99" s="5" t="s">
        <v>201</v>
      </c>
      <c r="C99" s="5">
        <v>75250</v>
      </c>
      <c r="D99" s="9">
        <v>60000</v>
      </c>
      <c r="E99" s="9" t="s">
        <v>4</v>
      </c>
    </row>
    <row r="100" spans="1:5" s="8" customFormat="1" x14ac:dyDescent="0.25">
      <c r="A100" s="9">
        <v>14</v>
      </c>
      <c r="B100" s="5" t="s">
        <v>201</v>
      </c>
      <c r="C100" s="5">
        <v>57250</v>
      </c>
      <c r="D100" s="9">
        <v>50000</v>
      </c>
      <c r="E100" s="9" t="s">
        <v>49</v>
      </c>
    </row>
    <row r="101" spans="1:5" s="8" customFormat="1" x14ac:dyDescent="0.25">
      <c r="A101" s="9">
        <v>15</v>
      </c>
      <c r="B101" s="5" t="s">
        <v>157</v>
      </c>
      <c r="C101" s="5">
        <v>817801</v>
      </c>
      <c r="D101" s="9">
        <v>817801</v>
      </c>
      <c r="E101" s="13" t="s">
        <v>155</v>
      </c>
    </row>
    <row r="102" spans="1:5" s="8" customFormat="1" x14ac:dyDescent="0.25">
      <c r="A102" s="9">
        <v>16</v>
      </c>
      <c r="B102" s="14" t="s">
        <v>178</v>
      </c>
      <c r="C102" s="5">
        <v>393000</v>
      </c>
      <c r="D102" s="9">
        <v>393000</v>
      </c>
      <c r="E102" s="9" t="s">
        <v>179</v>
      </c>
    </row>
    <row r="103" spans="1:5" s="8" customFormat="1" hidden="1" x14ac:dyDescent="0.25">
      <c r="A103" s="9">
        <v>17</v>
      </c>
      <c r="B103" s="5" t="s">
        <v>200</v>
      </c>
      <c r="C103" s="5"/>
      <c r="D103" s="9"/>
      <c r="E103" s="9" t="s">
        <v>210</v>
      </c>
    </row>
    <row r="104" spans="1:5" s="8" customFormat="1" x14ac:dyDescent="0.25">
      <c r="A104" s="9">
        <v>17</v>
      </c>
      <c r="B104" s="5" t="s">
        <v>202</v>
      </c>
      <c r="C104" s="5">
        <v>100000</v>
      </c>
      <c r="D104" s="9"/>
      <c r="E104" s="9" t="s">
        <v>183</v>
      </c>
    </row>
    <row r="105" spans="1:5" s="8" customFormat="1" x14ac:dyDescent="0.25">
      <c r="A105" s="9">
        <v>18</v>
      </c>
      <c r="B105" s="5" t="s">
        <v>87</v>
      </c>
      <c r="C105" s="14">
        <v>300000</v>
      </c>
      <c r="D105" s="9"/>
      <c r="E105" s="9" t="s">
        <v>122</v>
      </c>
    </row>
    <row r="106" spans="1:5" s="8" customFormat="1" hidden="1" x14ac:dyDescent="0.25">
      <c r="A106" s="9">
        <v>23</v>
      </c>
      <c r="B106" s="5" t="s">
        <v>123</v>
      </c>
      <c r="C106" s="14"/>
      <c r="D106" s="9"/>
      <c r="E106" s="9" t="s">
        <v>124</v>
      </c>
    </row>
    <row r="107" spans="1:5" s="8" customFormat="1" x14ac:dyDescent="0.25">
      <c r="A107" s="9">
        <v>19</v>
      </c>
      <c r="B107" s="5" t="s">
        <v>156</v>
      </c>
      <c r="C107" s="14">
        <v>806021</v>
      </c>
      <c r="D107" s="9">
        <v>806021</v>
      </c>
      <c r="E107" s="13" t="s">
        <v>153</v>
      </c>
    </row>
    <row r="108" spans="1:5" s="8" customFormat="1" x14ac:dyDescent="0.25">
      <c r="A108" s="9">
        <v>20</v>
      </c>
      <c r="B108" s="14" t="s">
        <v>165</v>
      </c>
      <c r="C108" s="14">
        <v>508600</v>
      </c>
      <c r="D108" s="9">
        <v>508600</v>
      </c>
      <c r="E108" s="13" t="s">
        <v>153</v>
      </c>
    </row>
    <row r="109" spans="1:5" s="8" customFormat="1" x14ac:dyDescent="0.25">
      <c r="A109" s="9">
        <v>21</v>
      </c>
      <c r="B109" s="14" t="s">
        <v>106</v>
      </c>
      <c r="C109" s="14">
        <v>200000</v>
      </c>
      <c r="D109" s="9">
        <v>200000</v>
      </c>
      <c r="E109" s="13" t="s">
        <v>243</v>
      </c>
    </row>
    <row r="110" spans="1:5" s="8" customFormat="1" x14ac:dyDescent="0.25">
      <c r="A110" s="8" t="s">
        <v>58</v>
      </c>
      <c r="B110" s="8">
        <f>D110*100/D136</f>
        <v>31.615088532557603</v>
      </c>
      <c r="C110" s="8">
        <f>C109+C108+C101+C100+C99+C98+C97+C96+C95+C94+C93+C92+C91+C90+C89+C88+C87+C86+C85+C84+C102+C103+C104+C105+C106+C107</f>
        <v>6456632</v>
      </c>
      <c r="D110" s="8">
        <f>D109+D108+D101+D100+D99+D98+D97+D96+D95+D94+D93+D92+D91+D90+D89+D88+D87+D86+D85+D84+D102+D103+D104+D105+D106+D107</f>
        <v>4668492</v>
      </c>
      <c r="E110" s="8">
        <f>C110-D110</f>
        <v>1788140</v>
      </c>
    </row>
    <row r="111" spans="1:5" s="8" customFormat="1" ht="11.25" customHeight="1" x14ac:dyDescent="0.25">
      <c r="B111" s="8" t="s">
        <v>86</v>
      </c>
    </row>
    <row r="112" spans="1:5" s="8" customFormat="1" hidden="1" x14ac:dyDescent="0.25">
      <c r="A112" s="9">
        <v>1</v>
      </c>
      <c r="B112" s="5" t="s">
        <v>8</v>
      </c>
      <c r="C112" s="5">
        <v>121200</v>
      </c>
      <c r="D112" s="5"/>
      <c r="E112" s="5" t="s">
        <v>9</v>
      </c>
    </row>
    <row r="113" spans="1:5" s="8" customFormat="1" ht="2.25" hidden="1" x14ac:dyDescent="0.25">
      <c r="A113" s="9">
        <v>2</v>
      </c>
      <c r="B113" s="5" t="s">
        <v>96</v>
      </c>
      <c r="C113" s="5">
        <v>122407</v>
      </c>
      <c r="D113" s="5"/>
      <c r="E113" s="5" t="s">
        <v>97</v>
      </c>
    </row>
    <row r="114" spans="1:5" s="8" customFormat="1" x14ac:dyDescent="0.25">
      <c r="A114" s="9">
        <v>1</v>
      </c>
      <c r="B114" s="5" t="s">
        <v>180</v>
      </c>
      <c r="C114" s="5">
        <v>500000</v>
      </c>
      <c r="D114" s="9"/>
      <c r="E114" s="9" t="s">
        <v>216</v>
      </c>
    </row>
    <row r="115" spans="1:5" s="8" customFormat="1" x14ac:dyDescent="0.25">
      <c r="A115" s="9">
        <v>2</v>
      </c>
      <c r="B115" s="5" t="s">
        <v>83</v>
      </c>
      <c r="C115" s="5">
        <v>200000</v>
      </c>
      <c r="D115" s="9">
        <v>200000</v>
      </c>
      <c r="E115" s="9" t="s">
        <v>227</v>
      </c>
    </row>
    <row r="116" spans="1:5" s="8" customFormat="1" x14ac:dyDescent="0.25">
      <c r="A116" s="9">
        <v>2</v>
      </c>
      <c r="B116" s="5" t="s">
        <v>161</v>
      </c>
      <c r="C116" s="5">
        <v>20200</v>
      </c>
      <c r="D116" s="9">
        <v>20200</v>
      </c>
      <c r="E116" s="9" t="s">
        <v>63</v>
      </c>
    </row>
    <row r="117" spans="1:5" s="8" customFormat="1" x14ac:dyDescent="0.25">
      <c r="A117" s="9">
        <v>3</v>
      </c>
      <c r="B117" s="5" t="s">
        <v>50</v>
      </c>
      <c r="C117" s="5">
        <v>40000</v>
      </c>
      <c r="D117" s="9">
        <v>40000</v>
      </c>
      <c r="E117" s="9" t="s">
        <v>222</v>
      </c>
    </row>
    <row r="118" spans="1:5" s="8" customFormat="1" x14ac:dyDescent="0.25">
      <c r="A118" s="9">
        <v>4</v>
      </c>
      <c r="B118" s="5" t="s">
        <v>96</v>
      </c>
      <c r="C118" s="14">
        <v>405000</v>
      </c>
      <c r="D118" s="9">
        <v>405000</v>
      </c>
      <c r="E118" s="9" t="s">
        <v>184</v>
      </c>
    </row>
    <row r="119" spans="1:5" s="8" customFormat="1" x14ac:dyDescent="0.25">
      <c r="A119" s="9">
        <v>5</v>
      </c>
      <c r="B119" s="5" t="s">
        <v>219</v>
      </c>
      <c r="C119" s="14">
        <v>213400</v>
      </c>
      <c r="D119" s="9">
        <v>213400</v>
      </c>
      <c r="E119" s="9" t="s">
        <v>223</v>
      </c>
    </row>
    <row r="120" spans="1:5" s="8" customFormat="1" x14ac:dyDescent="0.25">
      <c r="A120" s="9">
        <v>6</v>
      </c>
      <c r="B120" s="5" t="s">
        <v>219</v>
      </c>
      <c r="C120" s="14">
        <v>86600</v>
      </c>
      <c r="D120" s="9">
        <v>86600</v>
      </c>
      <c r="E120" s="9" t="s">
        <v>228</v>
      </c>
    </row>
    <row r="121" spans="1:5" s="8" customFormat="1" x14ac:dyDescent="0.25">
      <c r="A121" s="9">
        <v>7</v>
      </c>
      <c r="B121" s="5" t="s">
        <v>220</v>
      </c>
      <c r="C121" s="14">
        <v>150000</v>
      </c>
      <c r="D121" s="9">
        <v>50000</v>
      </c>
      <c r="E121" s="9" t="s">
        <v>221</v>
      </c>
    </row>
    <row r="122" spans="1:5" s="8" customFormat="1" x14ac:dyDescent="0.25">
      <c r="A122" s="9">
        <v>8</v>
      </c>
      <c r="B122" s="5" t="s">
        <v>242</v>
      </c>
      <c r="C122" s="14">
        <v>100000</v>
      </c>
      <c r="D122" s="9">
        <v>200000</v>
      </c>
      <c r="E122" s="9" t="s">
        <v>256</v>
      </c>
    </row>
    <row r="123" spans="1:5" s="8" customFormat="1" x14ac:dyDescent="0.25">
      <c r="A123" s="9">
        <v>9</v>
      </c>
      <c r="B123" s="14" t="s">
        <v>164</v>
      </c>
      <c r="C123" s="5">
        <v>508600</v>
      </c>
      <c r="D123" s="9">
        <v>508600</v>
      </c>
      <c r="E123" s="13" t="s">
        <v>153</v>
      </c>
    </row>
    <row r="124" spans="1:5" s="8" customFormat="1" hidden="1" x14ac:dyDescent="0.25">
      <c r="A124" s="9">
        <v>8</v>
      </c>
      <c r="B124" s="14" t="s">
        <v>83</v>
      </c>
      <c r="C124" s="9"/>
      <c r="D124" s="9"/>
      <c r="E124" s="13" t="s">
        <v>122</v>
      </c>
    </row>
    <row r="125" spans="1:5" s="8" customFormat="1" x14ac:dyDescent="0.25">
      <c r="A125" s="9">
        <v>10</v>
      </c>
      <c r="B125" s="5" t="s">
        <v>158</v>
      </c>
      <c r="C125" s="5">
        <v>589371</v>
      </c>
      <c r="D125" s="9">
        <v>589371</v>
      </c>
      <c r="E125" s="13" t="s">
        <v>155</v>
      </c>
    </row>
    <row r="126" spans="1:5" s="8" customFormat="1" x14ac:dyDescent="0.25">
      <c r="A126" s="8" t="s">
        <v>58</v>
      </c>
      <c r="B126" s="12">
        <f>D126*100/D136</f>
        <v>15.664824092221815</v>
      </c>
      <c r="C126" s="12">
        <f>C114+C115+C116+C117+C118+C119+C120+C121+C122+C123+C125</f>
        <v>2813171</v>
      </c>
      <c r="D126" s="12">
        <f>D114+D115+D116+D117+D118+D119+D120+D121+D122+D123+D125</f>
        <v>2313171</v>
      </c>
      <c r="E126" s="12">
        <f>C126-D126</f>
        <v>500000</v>
      </c>
    </row>
    <row r="127" spans="1:5" s="10" customFormat="1" ht="12" customHeight="1" x14ac:dyDescent="0.25">
      <c r="B127" s="12" t="s">
        <v>84</v>
      </c>
      <c r="C127" s="12"/>
      <c r="D127" s="11"/>
      <c r="E127" s="11"/>
    </row>
    <row r="128" spans="1:5" s="8" customFormat="1" hidden="1" x14ac:dyDescent="0.25">
      <c r="A128" s="9">
        <v>1</v>
      </c>
      <c r="B128" s="5" t="s">
        <v>10</v>
      </c>
      <c r="C128" s="5">
        <v>12700</v>
      </c>
      <c r="D128" s="5">
        <v>0</v>
      </c>
      <c r="E128" s="5" t="s">
        <v>11</v>
      </c>
    </row>
    <row r="129" spans="1:5" s="8" customFormat="1" x14ac:dyDescent="0.25">
      <c r="A129" s="9">
        <v>1</v>
      </c>
      <c r="B129" s="5" t="s">
        <v>10</v>
      </c>
      <c r="C129" s="5">
        <v>90000</v>
      </c>
      <c r="D129" s="9">
        <v>80000</v>
      </c>
      <c r="E129" s="9" t="s">
        <v>251</v>
      </c>
    </row>
    <row r="130" spans="1:5" s="8" customFormat="1" x14ac:dyDescent="0.25">
      <c r="A130" s="9">
        <v>2</v>
      </c>
      <c r="B130" s="5" t="s">
        <v>250</v>
      </c>
      <c r="C130" s="5">
        <v>60000</v>
      </c>
      <c r="D130" s="9">
        <v>40000</v>
      </c>
      <c r="E130" s="9" t="s">
        <v>252</v>
      </c>
    </row>
    <row r="131" spans="1:5" s="8" customFormat="1" x14ac:dyDescent="0.25">
      <c r="A131" s="9">
        <v>3</v>
      </c>
      <c r="B131" s="5" t="s">
        <v>84</v>
      </c>
      <c r="C131" s="5">
        <v>300000</v>
      </c>
      <c r="D131" s="9"/>
      <c r="E131" s="9" t="s">
        <v>226</v>
      </c>
    </row>
    <row r="132" spans="1:5" s="8" customFormat="1" x14ac:dyDescent="0.25">
      <c r="A132" s="9">
        <v>4</v>
      </c>
      <c r="B132" s="5" t="s">
        <v>169</v>
      </c>
      <c r="C132" s="14">
        <v>508600</v>
      </c>
      <c r="D132" s="9">
        <v>508600</v>
      </c>
      <c r="E132" s="13" t="s">
        <v>153</v>
      </c>
    </row>
    <row r="133" spans="1:5" s="8" customFormat="1" x14ac:dyDescent="0.25">
      <c r="A133" s="9">
        <v>5</v>
      </c>
      <c r="B133" s="14" t="s">
        <v>159</v>
      </c>
      <c r="C133" s="5">
        <v>1303927</v>
      </c>
      <c r="D133" s="9">
        <v>1303927</v>
      </c>
      <c r="E133" s="13" t="s">
        <v>160</v>
      </c>
    </row>
    <row r="134" spans="1:5" s="8" customFormat="1" ht="4.5" hidden="1" x14ac:dyDescent="0.25">
      <c r="A134" s="9"/>
      <c r="B134" s="5"/>
      <c r="C134" s="5"/>
      <c r="D134" s="5"/>
      <c r="E134" s="5"/>
    </row>
    <row r="135" spans="1:5" s="8" customFormat="1" x14ac:dyDescent="0.25">
      <c r="A135" s="8" t="s">
        <v>58</v>
      </c>
      <c r="B135" s="12">
        <f>D135*100/D136</f>
        <v>13.087097974369014</v>
      </c>
      <c r="C135" s="12">
        <f>C129+C131+C132+C133+C130</f>
        <v>2262527</v>
      </c>
      <c r="D135" s="12">
        <f>D129+D131+D132+D133+D130</f>
        <v>1932527</v>
      </c>
      <c r="E135" s="12">
        <f>C135-D135</f>
        <v>330000</v>
      </c>
    </row>
    <row r="136" spans="1:5" s="8" customFormat="1" x14ac:dyDescent="0.25">
      <c r="A136" s="8" t="s">
        <v>58</v>
      </c>
      <c r="B136" s="12">
        <f>B135+B126+B110+B82+B62+B49</f>
        <v>100</v>
      </c>
      <c r="C136" s="12">
        <f>C49+C62+C82+C110+C126+C135</f>
        <v>18795244</v>
      </c>
      <c r="D136" s="12">
        <f>D135+D126+D110+D82+D62+D49</f>
        <v>14766658</v>
      </c>
      <c r="E136" s="12">
        <f>C136-D136</f>
        <v>4028586</v>
      </c>
    </row>
    <row r="137" spans="1:5" s="8" customFormat="1" hidden="1" x14ac:dyDescent="0.25"/>
    <row r="138" spans="1:5" s="8" customFormat="1" x14ac:dyDescent="0.25">
      <c r="B138" s="8" t="s">
        <v>93</v>
      </c>
      <c r="C138" s="8">
        <f>C32+C136</f>
        <v>43967079</v>
      </c>
      <c r="D138" s="8">
        <f>D32+D136</f>
        <v>39276500</v>
      </c>
      <c r="E138" s="8">
        <f>C138-D138</f>
        <v>4690579</v>
      </c>
    </row>
    <row r="139" spans="1:5" s="8" customFormat="1" hidden="1" x14ac:dyDescent="0.25"/>
    <row r="140" spans="1:5" s="8" customFormat="1" x14ac:dyDescent="0.25">
      <c r="B140" s="8" t="s">
        <v>232</v>
      </c>
    </row>
    <row r="141" spans="1:5" s="8" customFormat="1" hidden="1" x14ac:dyDescent="0.25"/>
    <row r="142" spans="1:5" s="8" customFormat="1" x14ac:dyDescent="0.25"/>
    <row r="143" spans="1:5" s="8" customFormat="1" x14ac:dyDescent="0.25">
      <c r="A143" s="7" t="s">
        <v>207</v>
      </c>
    </row>
    <row r="144" spans="1:5" s="8" customFormat="1" x14ac:dyDescent="0.25"/>
    <row r="145" spans="1:5" s="8" customFormat="1" x14ac:dyDescent="0.25">
      <c r="A145" s="7"/>
      <c r="D145" s="7"/>
      <c r="E145" s="7"/>
    </row>
    <row r="146" spans="1:5" s="8" customFormat="1" x14ac:dyDescent="0.25">
      <c r="B146" s="12"/>
      <c r="C146" s="12"/>
      <c r="D146" s="12"/>
      <c r="E146" s="12"/>
    </row>
    <row r="147" spans="1:5" s="8" customFormat="1" x14ac:dyDescent="0.25">
      <c r="A147" s="9"/>
      <c r="B147" s="5"/>
      <c r="C147" s="5"/>
      <c r="D147" s="5"/>
      <c r="E147" s="5"/>
    </row>
    <row r="148" spans="1:5" s="8" customFormat="1" x14ac:dyDescent="0.25">
      <c r="A148" s="9"/>
      <c r="B148" s="5"/>
      <c r="C148" s="5"/>
      <c r="D148" s="5"/>
      <c r="E148" s="5"/>
    </row>
    <row r="149" spans="1:5" s="8" customFormat="1" x14ac:dyDescent="0.25">
      <c r="A149" s="9"/>
      <c r="B149" s="5"/>
      <c r="C149" s="5"/>
      <c r="D149" s="5"/>
      <c r="E149" s="5"/>
    </row>
    <row r="150" spans="1:5" s="8" customFormat="1" x14ac:dyDescent="0.25">
      <c r="A150" s="9"/>
      <c r="B150" s="5"/>
      <c r="C150" s="5"/>
      <c r="D150" s="5"/>
      <c r="E150" s="5"/>
    </row>
    <row r="151" spans="1:5" s="8" customFormat="1" x14ac:dyDescent="0.25">
      <c r="A151" s="9"/>
      <c r="B151" s="5"/>
      <c r="C151" s="5"/>
      <c r="D151" s="5"/>
      <c r="E151" s="5"/>
    </row>
    <row r="152" spans="1:5" s="8" customFormat="1" x14ac:dyDescent="0.25">
      <c r="A152" s="9"/>
      <c r="B152" s="14"/>
      <c r="C152" s="14"/>
      <c r="D152" s="14"/>
      <c r="E152" s="15"/>
    </row>
    <row r="153" spans="1:5" s="8" customFormat="1" x14ac:dyDescent="0.25">
      <c r="A153" s="9"/>
      <c r="B153" s="14"/>
      <c r="C153" s="14"/>
      <c r="D153" s="14"/>
      <c r="E153" s="15"/>
    </row>
    <row r="154" spans="1:5" s="8" customFormat="1" x14ac:dyDescent="0.25">
      <c r="A154" s="9"/>
      <c r="B154" s="14"/>
      <c r="C154" s="14"/>
      <c r="D154" s="14"/>
      <c r="E154" s="15"/>
    </row>
    <row r="155" spans="1:5" s="8" customFormat="1" x14ac:dyDescent="0.25">
      <c r="A155" s="9"/>
      <c r="B155" s="14"/>
      <c r="C155" s="14"/>
      <c r="D155" s="14"/>
      <c r="E155" s="15"/>
    </row>
    <row r="156" spans="1:5" s="8" customFormat="1" x14ac:dyDescent="0.25">
      <c r="A156" s="9"/>
      <c r="B156" s="14"/>
      <c r="C156" s="14"/>
      <c r="D156" s="14"/>
      <c r="E156" s="15"/>
    </row>
    <row r="157" spans="1:5" s="8" customFormat="1" x14ac:dyDescent="0.25">
      <c r="A157" s="9"/>
      <c r="B157" s="14"/>
      <c r="C157" s="14"/>
      <c r="D157" s="14"/>
      <c r="E157" s="15"/>
    </row>
    <row r="158" spans="1:5" s="8" customFormat="1" x14ac:dyDescent="0.25">
      <c r="A158" s="9"/>
      <c r="B158" s="14"/>
      <c r="C158" s="14"/>
      <c r="D158" s="14"/>
      <c r="E158" s="13"/>
    </row>
    <row r="159" spans="1:5" s="8" customFormat="1" x14ac:dyDescent="0.25">
      <c r="A159" s="9"/>
      <c r="B159" s="14"/>
      <c r="C159" s="14"/>
      <c r="D159" s="14"/>
      <c r="E159" s="15"/>
    </row>
    <row r="160" spans="1:5" s="8" customFormat="1" x14ac:dyDescent="0.25">
      <c r="A160" s="9"/>
      <c r="B160" s="14"/>
      <c r="C160" s="14"/>
      <c r="D160" s="14"/>
      <c r="E160" s="15"/>
    </row>
    <row r="161" spans="1:5" s="10" customFormat="1" x14ac:dyDescent="0.25">
      <c r="A161" s="9"/>
      <c r="B161" s="14"/>
      <c r="C161" s="14"/>
      <c r="D161" s="14"/>
      <c r="E161" s="15"/>
    </row>
    <row r="162" spans="1:5" s="8" customFormat="1" x14ac:dyDescent="0.25">
      <c r="A162" s="9"/>
      <c r="B162" s="14"/>
      <c r="C162" s="14"/>
      <c r="D162" s="14"/>
      <c r="E162" s="15"/>
    </row>
    <row r="163" spans="1:5" s="8" customFormat="1" x14ac:dyDescent="0.25">
      <c r="A163" s="9"/>
      <c r="B163" s="14"/>
      <c r="C163" s="14"/>
      <c r="D163" s="14"/>
      <c r="E163" s="15"/>
    </row>
    <row r="164" spans="1:5" s="8" customFormat="1" x14ac:dyDescent="0.25">
      <c r="A164" s="9"/>
      <c r="B164" s="14"/>
      <c r="C164" s="14"/>
      <c r="D164" s="14"/>
      <c r="E164" s="15"/>
    </row>
    <row r="165" spans="1:5" x14ac:dyDescent="0.25">
      <c r="A165" s="9"/>
      <c r="B165" s="14"/>
      <c r="C165" s="14"/>
      <c r="D165" s="14"/>
      <c r="E165" s="15"/>
    </row>
    <row r="166" spans="1:5" x14ac:dyDescent="0.25">
      <c r="A166" s="9"/>
      <c r="B166" s="14"/>
      <c r="C166" s="14"/>
      <c r="D166" s="14"/>
      <c r="E166" s="15"/>
    </row>
    <row r="167" spans="1:5" x14ac:dyDescent="0.25">
      <c r="A167" s="9"/>
      <c r="B167" s="14"/>
      <c r="C167" s="14"/>
      <c r="D167" s="14"/>
      <c r="E167" s="15"/>
    </row>
    <row r="168" spans="1:5" x14ac:dyDescent="0.25">
      <c r="A168" s="9"/>
      <c r="B168" s="14"/>
      <c r="C168" s="14"/>
      <c r="D168" s="14"/>
      <c r="E168" s="15"/>
    </row>
    <row r="169" spans="1:5" x14ac:dyDescent="0.25">
      <c r="A169" s="9"/>
      <c r="B169" s="14"/>
      <c r="C169" s="14"/>
      <c r="D169" s="14"/>
      <c r="E169" s="13"/>
    </row>
    <row r="170" spans="1:5" x14ac:dyDescent="0.25">
      <c r="A170" s="9"/>
      <c r="B170" s="14"/>
      <c r="C170" s="9"/>
      <c r="D170" s="9"/>
      <c r="E170" s="13"/>
    </row>
    <row r="171" spans="1:5" x14ac:dyDescent="0.25">
      <c r="A171" s="9"/>
      <c r="B171" s="14"/>
      <c r="C171" s="14"/>
      <c r="D171" s="14"/>
      <c r="E171" s="14"/>
    </row>
    <row r="172" spans="1:5" x14ac:dyDescent="0.25">
      <c r="A172" s="8"/>
      <c r="B172" s="6"/>
      <c r="C172" s="6"/>
      <c r="D172" s="6"/>
      <c r="E172" s="6"/>
    </row>
    <row r="173" spans="1:5" x14ac:dyDescent="0.25">
      <c r="A173" s="8"/>
      <c r="B173" s="8"/>
      <c r="C173" s="8"/>
      <c r="D173" s="8"/>
      <c r="E173" s="8"/>
    </row>
    <row r="174" spans="1:5" x14ac:dyDescent="0.25">
      <c r="A174" s="9"/>
      <c r="B174" s="9"/>
      <c r="C174" s="9"/>
      <c r="D174" s="9"/>
      <c r="E174" s="9"/>
    </row>
    <row r="175" spans="1:5" x14ac:dyDescent="0.25">
      <c r="A175" s="5"/>
      <c r="B175" s="5"/>
      <c r="C175" s="5"/>
      <c r="D175" s="5"/>
      <c r="E175" s="5"/>
    </row>
    <row r="176" spans="1:5" x14ac:dyDescent="0.25">
      <c r="A176" s="8"/>
      <c r="B176" s="5"/>
      <c r="C176" s="5"/>
      <c r="D176" s="5"/>
      <c r="E176" s="5"/>
    </row>
    <row r="177" spans="1:5" x14ac:dyDescent="0.25">
      <c r="A177" s="5"/>
      <c r="B177" s="5"/>
      <c r="C177" s="5"/>
      <c r="D177" s="5"/>
      <c r="E177" s="5"/>
    </row>
    <row r="178" spans="1:5" x14ac:dyDescent="0.25">
      <c r="A178" s="8"/>
      <c r="B178" s="5"/>
      <c r="C178" s="5"/>
      <c r="D178" s="5"/>
      <c r="E178" s="5"/>
    </row>
    <row r="179" spans="1:5" x14ac:dyDescent="0.25">
      <c r="A179" s="5"/>
      <c r="B179" s="14"/>
      <c r="C179" s="5"/>
      <c r="D179" s="5"/>
      <c r="E179" s="5"/>
    </row>
    <row r="180" spans="1:5" x14ac:dyDescent="0.25">
      <c r="A180" s="5"/>
      <c r="B180" s="14"/>
      <c r="C180" s="5"/>
      <c r="D180" s="5"/>
      <c r="E180" s="5"/>
    </row>
    <row r="181" spans="1:5" x14ac:dyDescent="0.25">
      <c r="A181" s="5"/>
      <c r="B181" s="14"/>
      <c r="C181" s="5"/>
      <c r="D181" s="5"/>
      <c r="E181" s="5"/>
    </row>
    <row r="182" spans="1:5" x14ac:dyDescent="0.25">
      <c r="A182" s="5"/>
      <c r="B182" s="14"/>
      <c r="C182" s="5"/>
      <c r="D182" s="5"/>
      <c r="E182" s="5"/>
    </row>
    <row r="183" spans="1:5" x14ac:dyDescent="0.25">
      <c r="A183" s="5"/>
      <c r="B183" s="14"/>
      <c r="C183" s="9"/>
      <c r="D183" s="9"/>
      <c r="E183" s="9"/>
    </row>
    <row r="184" spans="1:5" x14ac:dyDescent="0.25">
      <c r="A184" s="5"/>
      <c r="B184" s="14"/>
      <c r="C184" s="9"/>
      <c r="D184" s="9"/>
      <c r="E184" s="9"/>
    </row>
    <row r="185" spans="1:5" x14ac:dyDescent="0.25">
      <c r="A185" s="14"/>
      <c r="B185" s="14"/>
      <c r="C185" s="14"/>
      <c r="D185" s="14"/>
      <c r="E185" s="15"/>
    </row>
    <row r="186" spans="1:5" x14ac:dyDescent="0.25">
      <c r="A186" s="8"/>
      <c r="B186" s="8"/>
      <c r="C186" s="8"/>
      <c r="D186" s="8"/>
      <c r="E186" s="8"/>
    </row>
    <row r="187" spans="1:5" x14ac:dyDescent="0.25">
      <c r="A187" s="8"/>
      <c r="B187" s="8"/>
      <c r="C187" s="8"/>
      <c r="D187" s="8"/>
      <c r="E187" s="8"/>
    </row>
    <row r="188" spans="1:5" x14ac:dyDescent="0.25">
      <c r="A188" s="9"/>
      <c r="B188" s="5"/>
      <c r="C188" s="5"/>
      <c r="D188" s="5"/>
      <c r="E188" s="5"/>
    </row>
    <row r="189" spans="1:5" x14ac:dyDescent="0.25">
      <c r="A189" s="9"/>
      <c r="B189" s="5"/>
      <c r="C189" s="5"/>
      <c r="D189" s="5"/>
      <c r="E189" s="5"/>
    </row>
    <row r="190" spans="1:5" x14ac:dyDescent="0.25">
      <c r="A190" s="9"/>
      <c r="B190" s="5"/>
      <c r="C190" s="5"/>
      <c r="D190" s="5"/>
      <c r="E190" s="5"/>
    </row>
    <row r="191" spans="1:5" x14ac:dyDescent="0.25">
      <c r="A191" s="9"/>
      <c r="B191" s="5"/>
      <c r="C191" s="5"/>
      <c r="D191" s="5"/>
      <c r="E191" s="5"/>
    </row>
    <row r="192" spans="1:5" x14ac:dyDescent="0.25">
      <c r="A192" s="9"/>
      <c r="B192" s="5"/>
      <c r="C192" s="5"/>
      <c r="D192" s="5"/>
      <c r="E192" s="5"/>
    </row>
    <row r="193" spans="1:5" x14ac:dyDescent="0.25">
      <c r="A193" s="9"/>
      <c r="B193" s="5"/>
      <c r="C193" s="5"/>
      <c r="D193" s="5"/>
      <c r="E193" s="5"/>
    </row>
    <row r="194" spans="1:5" x14ac:dyDescent="0.25">
      <c r="A194" s="9"/>
      <c r="B194" s="5"/>
      <c r="C194" s="5"/>
      <c r="D194" s="5"/>
      <c r="E194" s="5"/>
    </row>
    <row r="195" spans="1:5" x14ac:dyDescent="0.25">
      <c r="A195" s="9"/>
      <c r="B195" s="14"/>
      <c r="C195" s="14"/>
      <c r="D195" s="14"/>
      <c r="E195" s="15"/>
    </row>
    <row r="196" spans="1:5" x14ac:dyDescent="0.25">
      <c r="A196" s="9"/>
      <c r="B196" s="14"/>
      <c r="C196" s="14"/>
      <c r="D196" s="14"/>
      <c r="E196" s="15"/>
    </row>
    <row r="197" spans="1:5" x14ac:dyDescent="0.25">
      <c r="A197" s="9"/>
      <c r="B197" s="14"/>
      <c r="C197" s="9"/>
      <c r="D197" s="9"/>
      <c r="E197" s="13"/>
    </row>
    <row r="198" spans="1:5" x14ac:dyDescent="0.25">
      <c r="A198" s="9"/>
      <c r="B198" s="14"/>
      <c r="C198" s="14"/>
      <c r="D198" s="14"/>
      <c r="E198" s="13"/>
    </row>
    <row r="199" spans="1:5" x14ac:dyDescent="0.25">
      <c r="A199" s="8"/>
      <c r="B199" s="8"/>
      <c r="C199" s="8"/>
      <c r="D199" s="8"/>
      <c r="E199" s="8"/>
    </row>
    <row r="200" spans="1:5" x14ac:dyDescent="0.25">
      <c r="A200" s="8"/>
      <c r="B200" s="8"/>
      <c r="C200" s="8"/>
      <c r="D200" s="8"/>
      <c r="E200" s="8"/>
    </row>
    <row r="201" spans="1:5" x14ac:dyDescent="0.25">
      <c r="A201" s="9"/>
      <c r="B201" s="5"/>
      <c r="C201" s="5"/>
      <c r="D201" s="5"/>
      <c r="E201" s="5"/>
    </row>
    <row r="202" spans="1:5" x14ac:dyDescent="0.25">
      <c r="A202" s="9"/>
      <c r="B202" s="5"/>
      <c r="C202" s="5"/>
      <c r="D202" s="5"/>
      <c r="E202" s="5"/>
    </row>
    <row r="203" spans="1:5" x14ac:dyDescent="0.25">
      <c r="A203" s="9"/>
      <c r="B203" s="5"/>
      <c r="C203" s="5"/>
      <c r="D203" s="5"/>
      <c r="E203" s="5"/>
    </row>
    <row r="204" spans="1:5" x14ac:dyDescent="0.25">
      <c r="A204" s="9"/>
      <c r="B204" s="5"/>
      <c r="C204" s="5"/>
      <c r="D204" s="5"/>
      <c r="E204" s="5"/>
    </row>
    <row r="205" spans="1:5" x14ac:dyDescent="0.25">
      <c r="A205" s="9"/>
      <c r="B205" s="5"/>
      <c r="C205" s="5"/>
      <c r="D205" s="5"/>
      <c r="E205" s="5"/>
    </row>
    <row r="206" spans="1:5" x14ac:dyDescent="0.25">
      <c r="A206" s="9"/>
      <c r="B206" s="5"/>
      <c r="C206" s="5"/>
      <c r="D206" s="5"/>
      <c r="E206" s="5"/>
    </row>
    <row r="207" spans="1:5" x14ac:dyDescent="0.25">
      <c r="A207" s="9"/>
      <c r="B207" s="5"/>
      <c r="C207" s="5"/>
      <c r="D207" s="5"/>
      <c r="E207" s="5"/>
    </row>
    <row r="208" spans="1:5" x14ac:dyDescent="0.25">
      <c r="A208" s="9"/>
      <c r="B208" s="5"/>
      <c r="C208" s="9"/>
      <c r="D208" s="9"/>
      <c r="E208" s="9"/>
    </row>
    <row r="209" spans="1:5" x14ac:dyDescent="0.25">
      <c r="A209" s="9"/>
      <c r="B209" s="5"/>
      <c r="C209" s="5"/>
      <c r="D209" s="5"/>
      <c r="E209" s="5"/>
    </row>
    <row r="210" spans="1:5" x14ac:dyDescent="0.25">
      <c r="A210" s="9"/>
      <c r="B210" s="5"/>
      <c r="C210" s="5"/>
      <c r="D210" s="5"/>
      <c r="E210" s="5"/>
    </row>
    <row r="211" spans="1:5" x14ac:dyDescent="0.25">
      <c r="A211" s="9"/>
      <c r="B211" s="5"/>
      <c r="C211" s="5"/>
      <c r="D211" s="5"/>
      <c r="E211" s="5"/>
    </row>
    <row r="212" spans="1:5" x14ac:dyDescent="0.25">
      <c r="A212" s="9"/>
      <c r="B212" s="5"/>
      <c r="C212" s="5"/>
      <c r="D212" s="5"/>
      <c r="E212" s="5"/>
    </row>
    <row r="213" spans="1:5" x14ac:dyDescent="0.25">
      <c r="A213" s="9"/>
      <c r="B213" s="5"/>
      <c r="C213" s="9"/>
      <c r="D213" s="9"/>
      <c r="E213" s="9"/>
    </row>
    <row r="214" spans="1:5" x14ac:dyDescent="0.25">
      <c r="A214" s="9"/>
      <c r="B214" s="5"/>
      <c r="C214" s="9"/>
      <c r="D214" s="9"/>
      <c r="E214" s="9"/>
    </row>
    <row r="215" spans="1:5" x14ac:dyDescent="0.25">
      <c r="A215" s="9"/>
      <c r="B215" s="5"/>
      <c r="C215" s="14"/>
      <c r="D215" s="9"/>
      <c r="E215" s="9"/>
    </row>
    <row r="216" spans="1:5" x14ac:dyDescent="0.25">
      <c r="A216" s="9"/>
      <c r="B216" s="5"/>
      <c r="C216" s="5"/>
      <c r="D216" s="5"/>
      <c r="E216" s="5"/>
    </row>
    <row r="217" spans="1:5" x14ac:dyDescent="0.25">
      <c r="A217" s="9"/>
      <c r="B217" s="5"/>
      <c r="C217" s="5"/>
      <c r="D217" s="2"/>
      <c r="E217" s="5"/>
    </row>
    <row r="218" spans="1:5" x14ac:dyDescent="0.25">
      <c r="A218" s="8"/>
      <c r="B218" s="12"/>
      <c r="C218" s="12"/>
      <c r="D218" s="12"/>
      <c r="E218" s="12"/>
    </row>
    <row r="219" spans="1:5" x14ac:dyDescent="0.25">
      <c r="A219" s="8"/>
      <c r="B219" s="12"/>
      <c r="C219" s="12"/>
      <c r="D219" s="6"/>
      <c r="E219" s="6"/>
    </row>
    <row r="220" spans="1:5" x14ac:dyDescent="0.25">
      <c r="A220" s="9"/>
      <c r="B220" s="5"/>
      <c r="C220" s="5"/>
      <c r="D220" s="5"/>
      <c r="E220" s="5"/>
    </row>
    <row r="221" spans="1:5" x14ac:dyDescent="0.25">
      <c r="A221" s="9"/>
      <c r="B221" s="5"/>
      <c r="C221" s="5"/>
      <c r="D221" s="5"/>
      <c r="E221" s="5"/>
    </row>
    <row r="222" spans="1:5" x14ac:dyDescent="0.25">
      <c r="A222" s="9"/>
      <c r="B222" s="5"/>
      <c r="C222" s="5"/>
      <c r="D222" s="5"/>
      <c r="E222" s="5"/>
    </row>
    <row r="223" spans="1:5" x14ac:dyDescent="0.25">
      <c r="A223" s="9"/>
      <c r="B223" s="5"/>
      <c r="C223" s="5"/>
      <c r="D223" s="5"/>
      <c r="E223" s="5"/>
    </row>
    <row r="224" spans="1:5" x14ac:dyDescent="0.25">
      <c r="A224" s="9"/>
      <c r="B224" s="5"/>
      <c r="C224" s="5"/>
      <c r="D224" s="5"/>
      <c r="E224" s="5"/>
    </row>
    <row r="225" spans="1:5" x14ac:dyDescent="0.25">
      <c r="A225" s="9"/>
      <c r="B225" s="5"/>
      <c r="C225" s="5"/>
      <c r="D225" s="5"/>
      <c r="E225" s="5"/>
    </row>
    <row r="226" spans="1:5" x14ac:dyDescent="0.25">
      <c r="A226" s="9"/>
      <c r="B226" s="5"/>
      <c r="C226" s="9"/>
      <c r="D226" s="9"/>
      <c r="E226" s="9"/>
    </row>
    <row r="227" spans="1:5" x14ac:dyDescent="0.25">
      <c r="A227" s="9"/>
      <c r="B227" s="5"/>
      <c r="C227" s="5"/>
      <c r="D227" s="5"/>
      <c r="E227" s="5"/>
    </row>
    <row r="228" spans="1:5" x14ac:dyDescent="0.25">
      <c r="A228" s="9"/>
      <c r="B228" s="5"/>
      <c r="C228" s="5"/>
      <c r="D228" s="5"/>
      <c r="E228" s="5"/>
    </row>
    <row r="229" spans="1:5" x14ac:dyDescent="0.25">
      <c r="A229" s="9"/>
      <c r="B229" s="5"/>
      <c r="C229" s="5"/>
      <c r="D229" s="5"/>
      <c r="E229" s="5"/>
    </row>
    <row r="230" spans="1:5" x14ac:dyDescent="0.25">
      <c r="A230" s="9"/>
      <c r="B230" s="5"/>
      <c r="C230" s="5"/>
      <c r="D230" s="5"/>
      <c r="E230" s="5"/>
    </row>
    <row r="231" spans="1:5" x14ac:dyDescent="0.25">
      <c r="A231" s="9"/>
      <c r="B231" s="5"/>
      <c r="C231" s="9"/>
      <c r="D231" s="9"/>
      <c r="E231" s="9"/>
    </row>
    <row r="232" spans="1:5" x14ac:dyDescent="0.25">
      <c r="A232" s="9"/>
      <c r="B232" s="5"/>
      <c r="C232" s="5"/>
      <c r="D232" s="5"/>
      <c r="E232" s="5"/>
    </row>
    <row r="233" spans="1:5" x14ac:dyDescent="0.25">
      <c r="A233" s="9"/>
      <c r="B233" s="5"/>
      <c r="C233" s="5"/>
      <c r="D233" s="5"/>
      <c r="E233" s="5"/>
    </row>
    <row r="234" spans="1:5" x14ac:dyDescent="0.25">
      <c r="A234" s="9"/>
      <c r="B234" s="5"/>
      <c r="C234" s="5"/>
      <c r="D234" s="5"/>
      <c r="E234" s="5"/>
    </row>
    <row r="235" spans="1:5" x14ac:dyDescent="0.25">
      <c r="A235" s="9"/>
      <c r="B235" s="5"/>
      <c r="C235" s="5"/>
      <c r="D235" s="5"/>
      <c r="E235" s="5"/>
    </row>
    <row r="236" spans="1:5" x14ac:dyDescent="0.25">
      <c r="A236" s="9"/>
      <c r="B236" s="5"/>
      <c r="C236" s="5"/>
      <c r="D236" s="5"/>
      <c r="E236" s="5"/>
    </row>
    <row r="237" spans="1:5" x14ac:dyDescent="0.25">
      <c r="A237" s="9"/>
      <c r="B237" s="5"/>
      <c r="C237" s="5"/>
      <c r="D237" s="5"/>
      <c r="E237" s="5"/>
    </row>
    <row r="238" spans="1:5" x14ac:dyDescent="0.25">
      <c r="A238" s="9"/>
      <c r="B238" s="5"/>
      <c r="C238" s="5"/>
      <c r="D238" s="5"/>
      <c r="E238" s="5"/>
    </row>
    <row r="239" spans="1:5" x14ac:dyDescent="0.25">
      <c r="A239" s="9"/>
      <c r="B239" s="5"/>
      <c r="C239" s="5"/>
      <c r="D239" s="5"/>
      <c r="E239" s="5"/>
    </row>
    <row r="240" spans="1:5" x14ac:dyDescent="0.25">
      <c r="A240" s="9"/>
      <c r="B240" s="5"/>
      <c r="C240" s="5"/>
      <c r="D240" s="5"/>
      <c r="E240" s="5"/>
    </row>
    <row r="241" spans="1:5" x14ac:dyDescent="0.25">
      <c r="A241" s="9"/>
      <c r="B241" s="5"/>
      <c r="C241" s="9"/>
      <c r="D241" s="9"/>
      <c r="E241" s="9"/>
    </row>
    <row r="242" spans="1:5" x14ac:dyDescent="0.25">
      <c r="A242" s="9"/>
      <c r="B242" s="5"/>
      <c r="C242" s="9"/>
      <c r="D242" s="9"/>
      <c r="E242" s="9"/>
    </row>
    <row r="243" spans="1:5" x14ac:dyDescent="0.25">
      <c r="A243" s="9"/>
      <c r="B243" s="5"/>
      <c r="C243" s="9"/>
      <c r="D243" s="9"/>
      <c r="E243" s="9"/>
    </row>
    <row r="244" spans="1:5" x14ac:dyDescent="0.25">
      <c r="A244" s="9"/>
      <c r="B244" s="14"/>
      <c r="C244" s="14"/>
      <c r="D244" s="14"/>
      <c r="E244" s="15"/>
    </row>
    <row r="245" spans="1:5" x14ac:dyDescent="0.25">
      <c r="A245" s="9"/>
      <c r="B245" s="14"/>
      <c r="C245" s="14"/>
      <c r="D245" s="14"/>
      <c r="E245" s="15"/>
    </row>
    <row r="246" spans="1:5" x14ac:dyDescent="0.25">
      <c r="A246" s="8"/>
      <c r="B246" s="8"/>
      <c r="C246" s="8"/>
      <c r="D246" s="8"/>
      <c r="E246" s="8"/>
    </row>
    <row r="247" spans="1:5" x14ac:dyDescent="0.25">
      <c r="A247" s="8"/>
      <c r="B247" s="8"/>
      <c r="C247" s="8"/>
      <c r="D247" s="8"/>
      <c r="E247" s="8"/>
    </row>
    <row r="248" spans="1:5" x14ac:dyDescent="0.25">
      <c r="A248" s="9"/>
      <c r="B248" s="5"/>
      <c r="C248" s="5"/>
      <c r="D248" s="5"/>
      <c r="E248" s="5"/>
    </row>
    <row r="249" spans="1:5" x14ac:dyDescent="0.25">
      <c r="A249" s="9"/>
      <c r="B249" s="5"/>
      <c r="C249" s="5"/>
      <c r="D249" s="5"/>
      <c r="E249" s="5"/>
    </row>
    <row r="250" spans="1:5" x14ac:dyDescent="0.25">
      <c r="A250" s="9"/>
      <c r="B250" s="5"/>
      <c r="C250" s="5"/>
      <c r="D250" s="5"/>
      <c r="E250" s="5"/>
    </row>
    <row r="251" spans="1:5" x14ac:dyDescent="0.25">
      <c r="A251" s="9"/>
      <c r="B251" s="5"/>
      <c r="C251" s="5"/>
      <c r="D251" s="5"/>
      <c r="E251" s="5"/>
    </row>
    <row r="252" spans="1:5" x14ac:dyDescent="0.25">
      <c r="A252" s="9"/>
      <c r="B252" s="5"/>
      <c r="C252" s="5"/>
      <c r="D252" s="5"/>
      <c r="E252" s="5"/>
    </row>
    <row r="253" spans="1:5" x14ac:dyDescent="0.25">
      <c r="A253" s="9"/>
      <c r="B253" s="5"/>
      <c r="C253" s="9"/>
      <c r="D253" s="9"/>
      <c r="E253" s="9"/>
    </row>
    <row r="254" spans="1:5" x14ac:dyDescent="0.25">
      <c r="A254" s="9"/>
      <c r="B254" s="14"/>
      <c r="C254" s="5"/>
      <c r="D254" s="5"/>
      <c r="E254" s="15"/>
    </row>
    <row r="255" spans="1:5" x14ac:dyDescent="0.25">
      <c r="A255" s="9"/>
      <c r="B255" s="14"/>
      <c r="C255" s="9"/>
      <c r="D255" s="9"/>
      <c r="E255" s="13"/>
    </row>
    <row r="256" spans="1:5" x14ac:dyDescent="0.25">
      <c r="A256" s="9"/>
      <c r="B256" s="5"/>
      <c r="C256" s="5"/>
      <c r="D256" s="5"/>
      <c r="E256" s="5"/>
    </row>
    <row r="257" spans="1:5" x14ac:dyDescent="0.25">
      <c r="A257" s="8"/>
      <c r="B257" s="12"/>
      <c r="C257" s="12"/>
      <c r="D257" s="12"/>
      <c r="E257" s="12"/>
    </row>
    <row r="258" spans="1:5" x14ac:dyDescent="0.25">
      <c r="A258" s="10"/>
      <c r="B258" s="12"/>
      <c r="C258" s="12"/>
      <c r="D258" s="11"/>
      <c r="E258" s="11"/>
    </row>
    <row r="259" spans="1:5" x14ac:dyDescent="0.25">
      <c r="A259" s="9"/>
      <c r="B259" s="5"/>
      <c r="C259" s="5"/>
      <c r="D259" s="5"/>
      <c r="E259" s="5"/>
    </row>
    <row r="260" spans="1:5" x14ac:dyDescent="0.25">
      <c r="A260" s="9"/>
      <c r="B260" s="5"/>
      <c r="C260" s="5"/>
      <c r="D260" s="5"/>
      <c r="E260" s="5"/>
    </row>
    <row r="261" spans="1:5" x14ac:dyDescent="0.25">
      <c r="A261" s="9"/>
      <c r="B261" s="5"/>
      <c r="C261" s="5"/>
      <c r="D261" s="5"/>
      <c r="E261" s="5"/>
    </row>
    <row r="262" spans="1:5" x14ac:dyDescent="0.25">
      <c r="A262" s="9"/>
      <c r="B262" s="5"/>
      <c r="C262" s="9"/>
      <c r="D262" s="9"/>
      <c r="E262" s="9"/>
    </row>
    <row r="263" spans="1:5" x14ac:dyDescent="0.25">
      <c r="A263" s="9"/>
      <c r="B263" s="14"/>
      <c r="C263" s="5"/>
      <c r="D263" s="5"/>
      <c r="E263" s="15"/>
    </row>
    <row r="264" spans="1:5" x14ac:dyDescent="0.25">
      <c r="A264" s="9"/>
      <c r="B264" s="5"/>
      <c r="C264" s="5"/>
      <c r="D264" s="5"/>
      <c r="E264" s="5"/>
    </row>
    <row r="265" spans="1:5" x14ac:dyDescent="0.25">
      <c r="A265" s="8"/>
      <c r="B265" s="12"/>
      <c r="C265" s="12"/>
      <c r="D265" s="12"/>
      <c r="E265" s="12"/>
    </row>
    <row r="266" spans="1:5" x14ac:dyDescent="0.25">
      <c r="A266" s="8"/>
      <c r="B266" s="12"/>
      <c r="C266" s="12"/>
      <c r="D266" s="12"/>
      <c r="E266" s="12"/>
    </row>
    <row r="267" spans="1:5" x14ac:dyDescent="0.25">
      <c r="A267" s="8"/>
      <c r="B267" s="8"/>
      <c r="C267" s="8"/>
      <c r="D267" s="8"/>
      <c r="E267" s="8"/>
    </row>
    <row r="268" spans="1:5" x14ac:dyDescent="0.25">
      <c r="A268" s="8"/>
      <c r="B268" s="8"/>
      <c r="C268" s="8"/>
      <c r="D268" s="8"/>
      <c r="E268" s="8"/>
    </row>
    <row r="269" spans="1:5" x14ac:dyDescent="0.25">
      <c r="A269" s="8"/>
      <c r="B269" s="8"/>
      <c r="C269" s="8"/>
      <c r="D269" s="8"/>
      <c r="E269" s="8"/>
    </row>
    <row r="270" spans="1:5" x14ac:dyDescent="0.25">
      <c r="A270" s="8"/>
      <c r="B270" s="8"/>
      <c r="C270" s="8"/>
      <c r="D270" s="8"/>
      <c r="E270" s="8"/>
    </row>
    <row r="271" spans="1:5" x14ac:dyDescent="0.25">
      <c r="A271" s="8"/>
      <c r="B271" s="8"/>
      <c r="C271" s="8"/>
      <c r="D271" s="8"/>
      <c r="E271" s="8"/>
    </row>
    <row r="272" spans="1:5" x14ac:dyDescent="0.25">
      <c r="B272" s="8"/>
      <c r="C272" s="8"/>
      <c r="D272" s="8"/>
      <c r="E272" s="8"/>
    </row>
  </sheetData>
  <pageMargins left="0.7" right="0.7" top="0.75" bottom="0.75" header="0.3" footer="0.3"/>
  <pageSetup paperSize="9" orientation="portrait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33"/>
  <sheetViews>
    <sheetView workbookViewId="0">
      <selection activeCell="D8" sqref="D8"/>
    </sheetView>
  </sheetViews>
  <sheetFormatPr defaultRowHeight="15" x14ac:dyDescent="0.25"/>
  <cols>
    <col min="1" max="1" width="3.85546875" customWidth="1"/>
    <col min="2" max="2" width="20.140625" customWidth="1"/>
    <col min="6" max="6" width="10.28515625" customWidth="1"/>
    <col min="8" max="8" width="20.85546875" customWidth="1"/>
  </cols>
  <sheetData>
    <row r="2" spans="1:8" x14ac:dyDescent="0.25">
      <c r="B2" t="s">
        <v>17</v>
      </c>
      <c r="C2" t="s">
        <v>31</v>
      </c>
    </row>
    <row r="3" spans="1:8" x14ac:dyDescent="0.25">
      <c r="A3">
        <v>1</v>
      </c>
      <c r="B3" s="5" t="s">
        <v>18</v>
      </c>
      <c r="C3" t="s">
        <v>32</v>
      </c>
      <c r="D3" s="1"/>
      <c r="E3" s="1"/>
      <c r="F3" s="1"/>
      <c r="G3" s="1"/>
      <c r="H3" s="1"/>
    </row>
    <row r="4" spans="1:8" x14ac:dyDescent="0.25">
      <c r="B4" s="1" t="s">
        <v>19</v>
      </c>
      <c r="C4" t="s">
        <v>32</v>
      </c>
      <c r="D4" s="1" t="s">
        <v>41</v>
      </c>
      <c r="E4" s="1" t="s">
        <v>42</v>
      </c>
      <c r="F4" s="1"/>
      <c r="G4" s="1"/>
      <c r="H4" s="1"/>
    </row>
    <row r="5" spans="1:8" x14ac:dyDescent="0.25">
      <c r="B5" s="5" t="s">
        <v>20</v>
      </c>
      <c r="C5" t="s">
        <v>32</v>
      </c>
      <c r="D5" s="1"/>
      <c r="E5" s="1"/>
      <c r="F5" s="1"/>
      <c r="G5" s="1"/>
      <c r="H5" s="1"/>
    </row>
    <row r="6" spans="1:8" x14ac:dyDescent="0.25">
      <c r="B6" s="5" t="s">
        <v>23</v>
      </c>
      <c r="C6" t="s">
        <v>32</v>
      </c>
      <c r="D6" s="1" t="s">
        <v>4</v>
      </c>
      <c r="E6" s="1"/>
      <c r="F6" s="1"/>
      <c r="G6" s="1"/>
      <c r="H6" s="1"/>
    </row>
    <row r="7" spans="1:8" x14ac:dyDescent="0.25">
      <c r="B7" s="5" t="s">
        <v>22</v>
      </c>
      <c r="C7" t="s">
        <v>32</v>
      </c>
      <c r="D7" s="1" t="s">
        <v>48</v>
      </c>
      <c r="E7" s="1" t="s">
        <v>4</v>
      </c>
      <c r="F7" s="1" t="s">
        <v>49</v>
      </c>
      <c r="G7" s="1"/>
      <c r="H7" s="1"/>
    </row>
    <row r="8" spans="1:8" x14ac:dyDescent="0.25">
      <c r="B8" s="6" t="s">
        <v>44</v>
      </c>
      <c r="C8" t="s">
        <v>32</v>
      </c>
      <c r="D8" s="3" t="s">
        <v>43</v>
      </c>
      <c r="E8" s="4" t="s">
        <v>45</v>
      </c>
      <c r="F8" s="4" t="s">
        <v>46</v>
      </c>
      <c r="G8" s="4" t="s">
        <v>47</v>
      </c>
      <c r="H8" s="3"/>
    </row>
    <row r="9" spans="1:8" x14ac:dyDescent="0.25">
      <c r="A9">
        <v>2</v>
      </c>
      <c r="B9" t="s">
        <v>24</v>
      </c>
    </row>
    <row r="10" spans="1:8" x14ac:dyDescent="0.25">
      <c r="B10" s="5" t="s">
        <v>18</v>
      </c>
      <c r="C10" t="s">
        <v>32</v>
      </c>
      <c r="D10" s="1" t="s">
        <v>32</v>
      </c>
      <c r="E10" s="1"/>
      <c r="F10" s="1"/>
      <c r="G10" s="1"/>
      <c r="H10" s="1"/>
    </row>
    <row r="11" spans="1:8" x14ac:dyDescent="0.25">
      <c r="B11" s="5" t="s">
        <v>19</v>
      </c>
      <c r="C11" t="s">
        <v>32</v>
      </c>
      <c r="D11" s="1"/>
      <c r="E11" s="1"/>
      <c r="F11" s="1"/>
      <c r="G11" s="1"/>
      <c r="H11" s="1"/>
    </row>
    <row r="12" spans="1:8" x14ac:dyDescent="0.25">
      <c r="B12" s="1" t="s">
        <v>20</v>
      </c>
      <c r="C12" t="s">
        <v>32</v>
      </c>
      <c r="D12" s="1" t="s">
        <v>33</v>
      </c>
      <c r="E12" s="1" t="s">
        <v>34</v>
      </c>
      <c r="F12" s="1" t="s">
        <v>35</v>
      </c>
      <c r="G12" s="1" t="s">
        <v>40</v>
      </c>
    </row>
    <row r="13" spans="1:8" x14ac:dyDescent="0.25">
      <c r="B13" s="2" t="s">
        <v>21</v>
      </c>
      <c r="D13" s="1"/>
      <c r="E13" s="1"/>
      <c r="F13" s="1"/>
      <c r="G13" s="1"/>
      <c r="H13" s="1"/>
    </row>
    <row r="14" spans="1:8" x14ac:dyDescent="0.25">
      <c r="B14" s="2" t="s">
        <v>22</v>
      </c>
      <c r="D14" s="1"/>
      <c r="E14" s="1"/>
      <c r="F14" s="1"/>
      <c r="G14" s="1"/>
      <c r="H14" s="1"/>
    </row>
    <row r="15" spans="1:8" x14ac:dyDescent="0.25">
      <c r="A15">
        <v>3</v>
      </c>
      <c r="B15" t="s">
        <v>25</v>
      </c>
    </row>
    <row r="16" spans="1:8" x14ac:dyDescent="0.25">
      <c r="B16" s="1" t="s">
        <v>18</v>
      </c>
      <c r="C16" t="s">
        <v>32</v>
      </c>
      <c r="D16" s="1"/>
      <c r="E16" s="1"/>
      <c r="F16" s="1"/>
      <c r="G16" s="1"/>
      <c r="H16" s="1"/>
    </row>
    <row r="17" spans="1:8" x14ac:dyDescent="0.25">
      <c r="B17" s="1" t="s">
        <v>19</v>
      </c>
      <c r="C17" t="s">
        <v>32</v>
      </c>
      <c r="D17" s="1" t="s">
        <v>37</v>
      </c>
      <c r="E17" s="1"/>
      <c r="F17" s="1"/>
      <c r="G17" s="1"/>
      <c r="H17" s="1"/>
    </row>
    <row r="18" spans="1:8" x14ac:dyDescent="0.25">
      <c r="B18" s="5" t="s">
        <v>20</v>
      </c>
      <c r="C18" t="s">
        <v>32</v>
      </c>
      <c r="D18" s="1" t="s">
        <v>4</v>
      </c>
      <c r="E18" s="1"/>
      <c r="F18" s="1"/>
      <c r="G18" s="1"/>
      <c r="H18" s="1"/>
    </row>
    <row r="19" spans="1:8" x14ac:dyDescent="0.25">
      <c r="B19" s="2" t="s">
        <v>21</v>
      </c>
      <c r="D19" s="1"/>
      <c r="E19" s="1"/>
      <c r="F19" s="1"/>
      <c r="G19" s="1"/>
      <c r="H19" s="1"/>
    </row>
    <row r="20" spans="1:8" x14ac:dyDescent="0.25">
      <c r="A20">
        <v>4</v>
      </c>
      <c r="B20" t="s">
        <v>26</v>
      </c>
    </row>
    <row r="21" spans="1:8" x14ac:dyDescent="0.25">
      <c r="B21" s="5" t="s">
        <v>18</v>
      </c>
      <c r="C21" t="s">
        <v>32</v>
      </c>
      <c r="D21" s="1"/>
      <c r="E21" s="1"/>
      <c r="F21" s="1"/>
      <c r="G21" s="1"/>
      <c r="H21" s="1"/>
    </row>
    <row r="22" spans="1:8" x14ac:dyDescent="0.25">
      <c r="B22" s="1" t="s">
        <v>27</v>
      </c>
      <c r="C22" t="s">
        <v>32</v>
      </c>
      <c r="D22" s="1" t="s">
        <v>38</v>
      </c>
      <c r="E22" s="1"/>
      <c r="F22" s="1" t="s">
        <v>39</v>
      </c>
      <c r="G22" s="1"/>
      <c r="H22" s="1"/>
    </row>
    <row r="23" spans="1:8" x14ac:dyDescent="0.25">
      <c r="B23" s="5" t="s">
        <v>28</v>
      </c>
      <c r="C23" t="s">
        <v>32</v>
      </c>
      <c r="D23" s="1"/>
      <c r="E23" s="1"/>
      <c r="F23" s="1"/>
      <c r="G23" s="1"/>
      <c r="H23" s="1"/>
    </row>
    <row r="24" spans="1:8" x14ac:dyDescent="0.25">
      <c r="A24">
        <v>5</v>
      </c>
      <c r="B24" t="s">
        <v>29</v>
      </c>
    </row>
    <row r="25" spans="1:8" x14ac:dyDescent="0.25">
      <c r="B25" s="2" t="s">
        <v>18</v>
      </c>
      <c r="D25" s="1"/>
      <c r="E25" s="1"/>
      <c r="F25" s="1"/>
      <c r="G25" s="1"/>
      <c r="H25" s="1"/>
    </row>
    <row r="26" spans="1:8" x14ac:dyDescent="0.25">
      <c r="B26" s="1" t="s">
        <v>19</v>
      </c>
      <c r="C26" t="s">
        <v>32</v>
      </c>
      <c r="D26" s="1" t="s">
        <v>36</v>
      </c>
      <c r="E26" s="1"/>
      <c r="F26" s="1"/>
      <c r="G26" s="1"/>
      <c r="H26" s="1"/>
    </row>
    <row r="27" spans="1:8" x14ac:dyDescent="0.25">
      <c r="B27" s="2" t="s">
        <v>20</v>
      </c>
      <c r="D27" s="1"/>
      <c r="E27" s="1"/>
      <c r="F27" s="1"/>
      <c r="G27" s="1"/>
      <c r="H27" s="1"/>
    </row>
    <row r="28" spans="1:8" x14ac:dyDescent="0.25">
      <c r="B28" s="5" t="s">
        <v>22</v>
      </c>
      <c r="C28" t="s">
        <v>32</v>
      </c>
      <c r="D28" s="1" t="s">
        <v>51</v>
      </c>
      <c r="E28" s="1" t="s">
        <v>52</v>
      </c>
      <c r="F28" s="1"/>
      <c r="G28" s="1"/>
      <c r="H28" s="1"/>
    </row>
    <row r="29" spans="1:8" x14ac:dyDescent="0.25">
      <c r="B29" s="5" t="s">
        <v>21</v>
      </c>
      <c r="C29" t="s">
        <v>32</v>
      </c>
      <c r="D29" s="1" t="s">
        <v>48</v>
      </c>
      <c r="E29" s="1" t="s">
        <v>53</v>
      </c>
      <c r="F29" s="1"/>
      <c r="G29" s="1"/>
      <c r="H29" s="1"/>
    </row>
    <row r="30" spans="1:8" x14ac:dyDescent="0.25">
      <c r="A30">
        <v>6</v>
      </c>
      <c r="B30" t="s">
        <v>30</v>
      </c>
    </row>
    <row r="31" spans="1:8" x14ac:dyDescent="0.25">
      <c r="B31" s="2" t="s">
        <v>18</v>
      </c>
      <c r="D31" s="1"/>
      <c r="E31" s="1"/>
      <c r="F31" s="1"/>
      <c r="G31" s="1"/>
      <c r="H31" s="1"/>
    </row>
    <row r="32" spans="1:8" x14ac:dyDescent="0.25">
      <c r="B32" s="1" t="s">
        <v>19</v>
      </c>
      <c r="C32" t="s">
        <v>32</v>
      </c>
      <c r="D32" s="1" t="s">
        <v>4</v>
      </c>
      <c r="E32" s="1"/>
      <c r="F32" s="1"/>
      <c r="G32" s="1"/>
      <c r="H32" s="1"/>
    </row>
    <row r="33" spans="2:8" x14ac:dyDescent="0.25">
      <c r="B33" s="2" t="s">
        <v>21</v>
      </c>
      <c r="D33" s="1"/>
      <c r="E33" s="1"/>
      <c r="F33" s="1"/>
      <c r="G33" s="1"/>
      <c r="H33" s="1"/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workbookViewId="0">
      <selection activeCell="B30" sqref="B30"/>
    </sheetView>
  </sheetViews>
  <sheetFormatPr defaultRowHeight="15" x14ac:dyDescent="0.25"/>
  <cols>
    <col min="1" max="1" width="4.42578125" customWidth="1"/>
    <col min="2" max="2" width="55.7109375" customWidth="1"/>
    <col min="3" max="3" width="13.85546875" customWidth="1"/>
    <col min="4" max="4" width="10.7109375" customWidth="1"/>
    <col min="5" max="5" width="12.140625" customWidth="1"/>
    <col min="6" max="6" width="12.85546875" customWidth="1"/>
    <col min="7" max="7" width="14.28515625" customWidth="1"/>
  </cols>
  <sheetData>
    <row r="1" spans="1:7" x14ac:dyDescent="0.25">
      <c r="B1" t="s">
        <v>142</v>
      </c>
      <c r="C1" s="16"/>
    </row>
    <row r="2" spans="1:7" x14ac:dyDescent="0.25">
      <c r="C2" s="16"/>
    </row>
    <row r="3" spans="1:7" x14ac:dyDescent="0.25">
      <c r="A3" s="1" t="s">
        <v>0</v>
      </c>
      <c r="B3" s="1" t="s">
        <v>129</v>
      </c>
      <c r="C3" s="17" t="s">
        <v>130</v>
      </c>
      <c r="D3" s="2" t="s">
        <v>131</v>
      </c>
      <c r="E3" s="18" t="s">
        <v>132</v>
      </c>
      <c r="F3" s="19" t="s">
        <v>133</v>
      </c>
      <c r="G3" s="5" t="s">
        <v>134</v>
      </c>
    </row>
    <row r="4" spans="1:7" x14ac:dyDescent="0.25">
      <c r="A4" s="1">
        <v>1</v>
      </c>
      <c r="B4" s="5" t="s">
        <v>136</v>
      </c>
      <c r="C4" s="21">
        <f>D4+E4+F4+G4</f>
        <v>4652000</v>
      </c>
      <c r="D4" s="20">
        <v>2878700</v>
      </c>
      <c r="E4" s="5"/>
      <c r="F4" s="5"/>
      <c r="G4" s="20">
        <v>1773300</v>
      </c>
    </row>
    <row r="5" spans="1:7" x14ac:dyDescent="0.25">
      <c r="A5" s="1">
        <v>2</v>
      </c>
      <c r="B5" s="5" t="s">
        <v>137</v>
      </c>
      <c r="C5" s="21">
        <f t="shared" ref="C5:C13" si="0">D5+E5+F5+G5</f>
        <v>1362337</v>
      </c>
      <c r="D5" s="20"/>
      <c r="E5" s="5">
        <v>1362337</v>
      </c>
      <c r="F5" s="5"/>
      <c r="G5" s="20"/>
    </row>
    <row r="6" spans="1:7" x14ac:dyDescent="0.25">
      <c r="A6" s="1">
        <v>3</v>
      </c>
      <c r="B6" s="5" t="s">
        <v>138</v>
      </c>
      <c r="C6" s="21">
        <f t="shared" si="0"/>
        <v>1603202.3</v>
      </c>
      <c r="D6" s="5"/>
      <c r="E6" s="5"/>
      <c r="F6" s="5">
        <v>701279.8</v>
      </c>
      <c r="G6" s="21">
        <v>901922.5</v>
      </c>
    </row>
    <row r="7" spans="1:7" x14ac:dyDescent="0.25">
      <c r="A7" s="1">
        <v>4</v>
      </c>
      <c r="B7" s="5" t="s">
        <v>139</v>
      </c>
      <c r="C7" s="21">
        <f t="shared" si="0"/>
        <v>1519518</v>
      </c>
      <c r="D7" s="5"/>
      <c r="E7" s="5"/>
      <c r="F7" s="5">
        <v>397600</v>
      </c>
      <c r="G7" s="21">
        <v>1121918</v>
      </c>
    </row>
    <row r="8" spans="1:7" x14ac:dyDescent="0.25">
      <c r="A8" s="1">
        <v>5</v>
      </c>
      <c r="B8" s="5" t="s">
        <v>140</v>
      </c>
      <c r="C8" s="21">
        <f t="shared" si="0"/>
        <v>1231972</v>
      </c>
      <c r="D8" s="5"/>
      <c r="E8" s="5"/>
      <c r="F8" s="20">
        <v>332000</v>
      </c>
      <c r="G8" s="21">
        <v>899972</v>
      </c>
    </row>
    <row r="9" spans="1:7" x14ac:dyDescent="0.25">
      <c r="A9" s="1">
        <v>6</v>
      </c>
      <c r="B9" s="5" t="s">
        <v>141</v>
      </c>
      <c r="C9" s="21">
        <f t="shared" si="0"/>
        <v>1000000</v>
      </c>
      <c r="D9" s="5"/>
      <c r="E9" s="5"/>
      <c r="F9" s="20">
        <v>1000000</v>
      </c>
      <c r="G9" s="21"/>
    </row>
    <row r="10" spans="1:7" hidden="1" x14ac:dyDescent="0.25">
      <c r="A10" s="1">
        <v>7</v>
      </c>
      <c r="B10" s="5"/>
      <c r="C10" s="21">
        <f t="shared" si="0"/>
        <v>0</v>
      </c>
      <c r="D10" s="5"/>
      <c r="E10" s="5"/>
      <c r="F10" s="5"/>
      <c r="G10" s="21"/>
    </row>
    <row r="11" spans="1:7" hidden="1" x14ac:dyDescent="0.25">
      <c r="A11" s="1">
        <v>8</v>
      </c>
      <c r="B11" s="5"/>
      <c r="C11" s="21">
        <f t="shared" si="0"/>
        <v>0</v>
      </c>
      <c r="D11" s="5"/>
      <c r="E11" s="5"/>
      <c r="F11" s="5"/>
      <c r="G11" s="21"/>
    </row>
    <row r="12" spans="1:7" hidden="1" x14ac:dyDescent="0.25">
      <c r="A12" s="1">
        <v>9</v>
      </c>
      <c r="B12" s="5"/>
      <c r="C12" s="21">
        <f t="shared" si="0"/>
        <v>0</v>
      </c>
      <c r="D12" s="21"/>
      <c r="E12" s="21"/>
      <c r="F12" s="21"/>
      <c r="G12" s="21"/>
    </row>
    <row r="13" spans="1:7" hidden="1" x14ac:dyDescent="0.25">
      <c r="A13" s="1">
        <v>10</v>
      </c>
      <c r="B13" s="5"/>
      <c r="C13" s="21">
        <f t="shared" si="0"/>
        <v>0</v>
      </c>
      <c r="D13" s="5"/>
      <c r="E13" s="5"/>
      <c r="F13" s="5"/>
      <c r="G13" s="21"/>
    </row>
    <row r="14" spans="1:7" x14ac:dyDescent="0.25">
      <c r="C14" s="16"/>
    </row>
    <row r="15" spans="1:7" x14ac:dyDescent="0.25">
      <c r="B15" s="6" t="s">
        <v>135</v>
      </c>
      <c r="C15" s="16">
        <f>C4+C5+C6+C7+C8+C9+C10+C11+C12+C13</f>
        <v>11369029.300000001</v>
      </c>
      <c r="D15" s="16">
        <f t="shared" ref="D15:G15" si="1">D4+D5+D6+D7+D8+D9+D10+D11+D12+D13</f>
        <v>2878700</v>
      </c>
      <c r="E15" s="16">
        <f t="shared" si="1"/>
        <v>1362337</v>
      </c>
      <c r="F15" s="16">
        <f t="shared" si="1"/>
        <v>2430879.7999999998</v>
      </c>
      <c r="G15" s="16">
        <f t="shared" si="1"/>
        <v>4697112.5</v>
      </c>
    </row>
    <row r="17" spans="2:7" hidden="1" x14ac:dyDescent="0.25"/>
    <row r="18" spans="2:7" hidden="1" x14ac:dyDescent="0.25">
      <c r="B18" t="s">
        <v>143</v>
      </c>
    </row>
    <row r="19" spans="2:7" hidden="1" x14ac:dyDescent="0.25"/>
    <row r="20" spans="2:7" hidden="1" x14ac:dyDescent="0.25">
      <c r="B20" t="s">
        <v>144</v>
      </c>
      <c r="G20">
        <v>503600</v>
      </c>
    </row>
    <row r="21" spans="2:7" hidden="1" x14ac:dyDescent="0.25">
      <c r="B21" t="s">
        <v>145</v>
      </c>
      <c r="G21">
        <v>238700</v>
      </c>
    </row>
    <row r="22" spans="2:7" hidden="1" x14ac:dyDescent="0.25">
      <c r="B22" t="s">
        <v>146</v>
      </c>
      <c r="G22">
        <v>149000</v>
      </c>
    </row>
    <row r="23" spans="2:7" hidden="1" x14ac:dyDescent="0.25">
      <c r="B23" t="s">
        <v>147</v>
      </c>
      <c r="G23">
        <v>90000</v>
      </c>
    </row>
    <row r="24" spans="2:7" hidden="1" x14ac:dyDescent="0.25">
      <c r="B24" t="s">
        <v>148</v>
      </c>
      <c r="G24">
        <v>100000</v>
      </c>
    </row>
    <row r="25" spans="2:7" hidden="1" x14ac:dyDescent="0.25">
      <c r="B25" t="s">
        <v>149</v>
      </c>
      <c r="G25">
        <v>205000</v>
      </c>
    </row>
    <row r="26" spans="2:7" hidden="1" x14ac:dyDescent="0.25"/>
    <row r="27" spans="2:7" x14ac:dyDescent="0.25">
      <c r="B27" t="s">
        <v>150</v>
      </c>
    </row>
  </sheetData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Silver Fox</dc:creator>
  <cp:lastModifiedBy>Silver Fox</cp:lastModifiedBy>
  <cp:lastPrinted>2026-02-01T09:55:39Z</cp:lastPrinted>
  <dcterms:created xsi:type="dcterms:W3CDTF">2025-01-09T07:15:55Z</dcterms:created>
  <dcterms:modified xsi:type="dcterms:W3CDTF">2026-02-01T09:56:36Z</dcterms:modified>
</cp:coreProperties>
</file>